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Primer trimestre\Cuadros Excel Impresión (Valores)\"/>
    </mc:Choice>
  </mc:AlternateContent>
  <bookViews>
    <workbookView xWindow="0" yWindow="0" windowWidth="21600" windowHeight="9735"/>
  </bookViews>
  <sheets>
    <sheet name="Cuadro 7 CNPII" sheetId="1" r:id="rId1"/>
  </sheets>
  <definedNames>
    <definedName name="_xlnm.Print_Area" localSheetId="0">'Cuadro 7 CNPII'!$A$1:$I$238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1" i="1" l="1"/>
  <c r="E231" i="1"/>
  <c r="I230" i="1"/>
  <c r="E230" i="1"/>
  <c r="I229" i="1"/>
  <c r="E229" i="1"/>
  <c r="I228" i="1"/>
  <c r="E228" i="1"/>
  <c r="I227" i="1"/>
  <c r="E227" i="1"/>
  <c r="E226" i="1" s="1"/>
  <c r="E225" i="1" s="1"/>
  <c r="I226" i="1"/>
  <c r="H226" i="1"/>
  <c r="G226" i="1"/>
  <c r="F226" i="1"/>
  <c r="D226" i="1"/>
  <c r="C226" i="1"/>
  <c r="B226" i="1"/>
  <c r="I225" i="1"/>
  <c r="H225" i="1"/>
  <c r="G225" i="1"/>
  <c r="F225" i="1"/>
  <c r="F223" i="1" s="1"/>
  <c r="D225" i="1"/>
  <c r="C225" i="1"/>
  <c r="B225" i="1"/>
  <c r="I224" i="1"/>
  <c r="I223" i="1" s="1"/>
  <c r="E224" i="1"/>
  <c r="H223" i="1"/>
  <c r="G223" i="1"/>
  <c r="D223" i="1"/>
  <c r="C223" i="1"/>
  <c r="B223" i="1"/>
  <c r="I222" i="1"/>
  <c r="E222" i="1"/>
  <c r="I221" i="1"/>
  <c r="I220" i="1" s="1"/>
  <c r="I219" i="1" s="1"/>
  <c r="E221" i="1"/>
  <c r="E220" i="1" s="1"/>
  <c r="E219" i="1" s="1"/>
  <c r="E217" i="1" s="1"/>
  <c r="H220" i="1"/>
  <c r="G220" i="1"/>
  <c r="F220" i="1"/>
  <c r="F219" i="1" s="1"/>
  <c r="F217" i="1" s="1"/>
  <c r="F208" i="1" s="1"/>
  <c r="D220" i="1"/>
  <c r="D219" i="1" s="1"/>
  <c r="D217" i="1" s="1"/>
  <c r="C220" i="1"/>
  <c r="B220" i="1"/>
  <c r="H219" i="1"/>
  <c r="G219" i="1"/>
  <c r="G217" i="1" s="1"/>
  <c r="C219" i="1"/>
  <c r="C217" i="1" s="1"/>
  <c r="B219" i="1"/>
  <c r="I218" i="1"/>
  <c r="E218" i="1"/>
  <c r="I217" i="1"/>
  <c r="H217" i="1"/>
  <c r="B217" i="1"/>
  <c r="I216" i="1"/>
  <c r="I215" i="1" s="1"/>
  <c r="E216" i="1"/>
  <c r="E215" i="1" s="1"/>
  <c r="H215" i="1"/>
  <c r="G215" i="1"/>
  <c r="G213" i="1" s="1"/>
  <c r="F215" i="1"/>
  <c r="D215" i="1"/>
  <c r="C215" i="1"/>
  <c r="C213" i="1" s="1"/>
  <c r="B215" i="1"/>
  <c r="I214" i="1"/>
  <c r="E214" i="1"/>
  <c r="I213" i="1"/>
  <c r="H213" i="1"/>
  <c r="F213" i="1"/>
  <c r="E213" i="1"/>
  <c r="D213" i="1"/>
  <c r="B213" i="1"/>
  <c r="I212" i="1"/>
  <c r="I211" i="1" s="1"/>
  <c r="E212" i="1"/>
  <c r="E211" i="1" s="1"/>
  <c r="H211" i="1"/>
  <c r="G211" i="1"/>
  <c r="G209" i="1" s="1"/>
  <c r="G208" i="1" s="1"/>
  <c r="F211" i="1"/>
  <c r="D211" i="1"/>
  <c r="C211" i="1"/>
  <c r="C209" i="1" s="1"/>
  <c r="C208" i="1" s="1"/>
  <c r="B211" i="1"/>
  <c r="I210" i="1"/>
  <c r="E210" i="1"/>
  <c r="I209" i="1"/>
  <c r="I208" i="1" s="1"/>
  <c r="H209" i="1"/>
  <c r="H208" i="1" s="1"/>
  <c r="F209" i="1"/>
  <c r="E209" i="1"/>
  <c r="D209" i="1"/>
  <c r="B209" i="1"/>
  <c r="B208" i="1" s="1"/>
  <c r="I207" i="1"/>
  <c r="E207" i="1"/>
  <c r="I206" i="1"/>
  <c r="E206" i="1"/>
  <c r="I205" i="1"/>
  <c r="I204" i="1" s="1"/>
  <c r="E205" i="1"/>
  <c r="E204" i="1" s="1"/>
  <c r="H204" i="1"/>
  <c r="G204" i="1"/>
  <c r="F204" i="1"/>
  <c r="D204" i="1"/>
  <c r="C204" i="1"/>
  <c r="B204" i="1"/>
  <c r="I203" i="1"/>
  <c r="E203" i="1"/>
  <c r="I202" i="1"/>
  <c r="I201" i="1" s="1"/>
  <c r="E202" i="1"/>
  <c r="H201" i="1"/>
  <c r="H200" i="1" s="1"/>
  <c r="H197" i="1" s="1"/>
  <c r="G201" i="1"/>
  <c r="G200" i="1" s="1"/>
  <c r="G197" i="1" s="1"/>
  <c r="F201" i="1"/>
  <c r="D201" i="1"/>
  <c r="C201" i="1"/>
  <c r="C200" i="1" s="1"/>
  <c r="C197" i="1" s="1"/>
  <c r="B201" i="1"/>
  <c r="B200" i="1" s="1"/>
  <c r="B197" i="1" s="1"/>
  <c r="F200" i="1"/>
  <c r="F197" i="1" s="1"/>
  <c r="D200" i="1"/>
  <c r="D197" i="1" s="1"/>
  <c r="I199" i="1"/>
  <c r="E199" i="1"/>
  <c r="I198" i="1"/>
  <c r="E198" i="1"/>
  <c r="I196" i="1"/>
  <c r="E196" i="1"/>
  <c r="I195" i="1"/>
  <c r="E195" i="1"/>
  <c r="I194" i="1"/>
  <c r="E194" i="1"/>
  <c r="I193" i="1"/>
  <c r="I192" i="1" s="1"/>
  <c r="E193" i="1"/>
  <c r="E192" i="1" s="1"/>
  <c r="H192" i="1"/>
  <c r="G192" i="1"/>
  <c r="F192" i="1"/>
  <c r="D192" i="1"/>
  <c r="C192" i="1"/>
  <c r="B192" i="1"/>
  <c r="I191" i="1"/>
  <c r="E191" i="1"/>
  <c r="I190" i="1"/>
  <c r="E190" i="1"/>
  <c r="H189" i="1"/>
  <c r="H188" i="1" s="1"/>
  <c r="G189" i="1"/>
  <c r="G188" i="1" s="1"/>
  <c r="F189" i="1"/>
  <c r="D189" i="1"/>
  <c r="C189" i="1"/>
  <c r="C188" i="1" s="1"/>
  <c r="B189" i="1"/>
  <c r="B188" i="1" s="1"/>
  <c r="D188" i="1"/>
  <c r="I187" i="1"/>
  <c r="E187" i="1"/>
  <c r="I186" i="1"/>
  <c r="I185" i="1" s="1"/>
  <c r="E186" i="1"/>
  <c r="H185" i="1"/>
  <c r="G185" i="1"/>
  <c r="F185" i="1"/>
  <c r="D185" i="1"/>
  <c r="C185" i="1"/>
  <c r="B185" i="1"/>
  <c r="I184" i="1"/>
  <c r="E184" i="1"/>
  <c r="I183" i="1"/>
  <c r="E183" i="1"/>
  <c r="H182" i="1"/>
  <c r="G182" i="1"/>
  <c r="F182" i="1"/>
  <c r="F181" i="1" s="1"/>
  <c r="D182" i="1"/>
  <c r="D181" i="1" s="1"/>
  <c r="C182" i="1"/>
  <c r="B182" i="1"/>
  <c r="H181" i="1"/>
  <c r="H176" i="1" s="1"/>
  <c r="G181" i="1"/>
  <c r="C181" i="1"/>
  <c r="B181" i="1"/>
  <c r="B176" i="1" s="1"/>
  <c r="I180" i="1"/>
  <c r="E180" i="1"/>
  <c r="I179" i="1"/>
  <c r="I178" i="1" s="1"/>
  <c r="E179" i="1"/>
  <c r="E178" i="1" s="1"/>
  <c r="H178" i="1"/>
  <c r="G178" i="1"/>
  <c r="F178" i="1"/>
  <c r="D178" i="1"/>
  <c r="D176" i="1" s="1"/>
  <c r="C178" i="1"/>
  <c r="B178" i="1"/>
  <c r="I177" i="1"/>
  <c r="E177" i="1"/>
  <c r="I175" i="1"/>
  <c r="E175" i="1"/>
  <c r="I174" i="1"/>
  <c r="E174" i="1"/>
  <c r="I173" i="1"/>
  <c r="E173" i="1"/>
  <c r="E171" i="1" s="1"/>
  <c r="I172" i="1"/>
  <c r="E172" i="1"/>
  <c r="I171" i="1"/>
  <c r="H171" i="1"/>
  <c r="G171" i="1"/>
  <c r="F171" i="1"/>
  <c r="D171" i="1"/>
  <c r="C171" i="1"/>
  <c r="B171" i="1"/>
  <c r="I170" i="1"/>
  <c r="E170" i="1"/>
  <c r="I169" i="1"/>
  <c r="E169" i="1"/>
  <c r="I168" i="1"/>
  <c r="E168" i="1"/>
  <c r="E166" i="1" s="1"/>
  <c r="E165" i="1" s="1"/>
  <c r="I167" i="1"/>
  <c r="E167" i="1"/>
  <c r="I166" i="1"/>
  <c r="H166" i="1"/>
  <c r="G166" i="1"/>
  <c r="F166" i="1"/>
  <c r="D166" i="1"/>
  <c r="C166" i="1"/>
  <c r="B166" i="1"/>
  <c r="I165" i="1"/>
  <c r="H165" i="1"/>
  <c r="H163" i="1" s="1"/>
  <c r="G165" i="1"/>
  <c r="F165" i="1"/>
  <c r="D165" i="1"/>
  <c r="C165" i="1"/>
  <c r="B165" i="1"/>
  <c r="I164" i="1"/>
  <c r="I163" i="1" s="1"/>
  <c r="E164" i="1"/>
  <c r="G163" i="1"/>
  <c r="F163" i="1"/>
  <c r="D163" i="1"/>
  <c r="C163" i="1"/>
  <c r="B163" i="1"/>
  <c r="I160" i="1"/>
  <c r="E160" i="1"/>
  <c r="I159" i="1"/>
  <c r="I157" i="1" s="1"/>
  <c r="E159" i="1"/>
  <c r="E157" i="1" s="1"/>
  <c r="I158" i="1"/>
  <c r="E158" i="1"/>
  <c r="H157" i="1"/>
  <c r="G157" i="1"/>
  <c r="F157" i="1"/>
  <c r="D157" i="1"/>
  <c r="C157" i="1"/>
  <c r="B157" i="1"/>
  <c r="I156" i="1"/>
  <c r="I154" i="1" s="1"/>
  <c r="E156" i="1"/>
  <c r="I155" i="1"/>
  <c r="E155" i="1"/>
  <c r="H154" i="1"/>
  <c r="G154" i="1"/>
  <c r="F154" i="1"/>
  <c r="D154" i="1"/>
  <c r="C154" i="1"/>
  <c r="B154" i="1"/>
  <c r="I153" i="1"/>
  <c r="E153" i="1"/>
  <c r="I152" i="1"/>
  <c r="E152" i="1"/>
  <c r="I151" i="1"/>
  <c r="I150" i="1" s="1"/>
  <c r="E151" i="1"/>
  <c r="E150" i="1" s="1"/>
  <c r="H150" i="1"/>
  <c r="G150" i="1"/>
  <c r="F150" i="1"/>
  <c r="F147" i="1" s="1"/>
  <c r="D150" i="1"/>
  <c r="D147" i="1" s="1"/>
  <c r="C150" i="1"/>
  <c r="B150" i="1"/>
  <c r="I149" i="1"/>
  <c r="E149" i="1"/>
  <c r="I148" i="1"/>
  <c r="E148" i="1"/>
  <c r="H147" i="1"/>
  <c r="G147" i="1"/>
  <c r="G139" i="1" s="1"/>
  <c r="C147" i="1"/>
  <c r="C139" i="1" s="1"/>
  <c r="B147" i="1"/>
  <c r="I146" i="1"/>
  <c r="E146" i="1"/>
  <c r="I145" i="1"/>
  <c r="E145" i="1"/>
  <c r="E143" i="1" s="1"/>
  <c r="I144" i="1"/>
  <c r="E144" i="1"/>
  <c r="I143" i="1"/>
  <c r="H143" i="1"/>
  <c r="G143" i="1"/>
  <c r="F143" i="1"/>
  <c r="D143" i="1"/>
  <c r="C143" i="1"/>
  <c r="B143" i="1"/>
  <c r="I142" i="1"/>
  <c r="I140" i="1" s="1"/>
  <c r="E142" i="1"/>
  <c r="E140" i="1" s="1"/>
  <c r="I141" i="1"/>
  <c r="E141" i="1"/>
  <c r="H140" i="1"/>
  <c r="G140" i="1"/>
  <c r="F140" i="1"/>
  <c r="D140" i="1"/>
  <c r="C140" i="1"/>
  <c r="B140" i="1"/>
  <c r="H139" i="1"/>
  <c r="H137" i="1" s="1"/>
  <c r="B139" i="1"/>
  <c r="B137" i="1" s="1"/>
  <c r="I138" i="1"/>
  <c r="E138" i="1"/>
  <c r="G137" i="1"/>
  <c r="C137" i="1"/>
  <c r="I136" i="1"/>
  <c r="E136" i="1"/>
  <c r="I135" i="1"/>
  <c r="I134" i="1" s="1"/>
  <c r="E135" i="1"/>
  <c r="E134" i="1" s="1"/>
  <c r="H134" i="1"/>
  <c r="G134" i="1"/>
  <c r="F134" i="1"/>
  <c r="D134" i="1"/>
  <c r="C134" i="1"/>
  <c r="B134" i="1"/>
  <c r="I133" i="1"/>
  <c r="E133" i="1"/>
  <c r="I132" i="1"/>
  <c r="I131" i="1" s="1"/>
  <c r="E132" i="1"/>
  <c r="H131" i="1"/>
  <c r="H130" i="1" s="1"/>
  <c r="G131" i="1"/>
  <c r="G130" i="1" s="1"/>
  <c r="F131" i="1"/>
  <c r="D131" i="1"/>
  <c r="C131" i="1"/>
  <c r="C130" i="1" s="1"/>
  <c r="B131" i="1"/>
  <c r="B130" i="1" s="1"/>
  <c r="F130" i="1"/>
  <c r="D130" i="1"/>
  <c r="I129" i="1"/>
  <c r="E129" i="1"/>
  <c r="I128" i="1"/>
  <c r="E128" i="1"/>
  <c r="I127" i="1"/>
  <c r="E127" i="1"/>
  <c r="I126" i="1"/>
  <c r="I125" i="1" s="1"/>
  <c r="I124" i="1" s="1"/>
  <c r="E126" i="1"/>
  <c r="H125" i="1"/>
  <c r="H124" i="1" s="1"/>
  <c r="H122" i="1" s="1"/>
  <c r="H121" i="1" s="1"/>
  <c r="G125" i="1"/>
  <c r="G124" i="1" s="1"/>
  <c r="G122" i="1" s="1"/>
  <c r="G121" i="1" s="1"/>
  <c r="F125" i="1"/>
  <c r="D125" i="1"/>
  <c r="C125" i="1"/>
  <c r="C124" i="1" s="1"/>
  <c r="C122" i="1" s="1"/>
  <c r="C121" i="1" s="1"/>
  <c r="B125" i="1"/>
  <c r="B124" i="1" s="1"/>
  <c r="B122" i="1" s="1"/>
  <c r="B121" i="1" s="1"/>
  <c r="F124" i="1"/>
  <c r="D124" i="1"/>
  <c r="D122" i="1" s="1"/>
  <c r="D121" i="1" s="1"/>
  <c r="I123" i="1"/>
  <c r="E123" i="1"/>
  <c r="I122" i="1"/>
  <c r="F122" i="1"/>
  <c r="F121" i="1" s="1"/>
  <c r="I119" i="1"/>
  <c r="E119" i="1"/>
  <c r="I118" i="1"/>
  <c r="E118" i="1"/>
  <c r="I117" i="1"/>
  <c r="E117" i="1"/>
  <c r="I116" i="1"/>
  <c r="E116" i="1"/>
  <c r="I115" i="1"/>
  <c r="I114" i="1" s="1"/>
  <c r="E115" i="1"/>
  <c r="E114" i="1" s="1"/>
  <c r="H114" i="1"/>
  <c r="G114" i="1"/>
  <c r="F114" i="1"/>
  <c r="D114" i="1"/>
  <c r="C114" i="1"/>
  <c r="B114" i="1"/>
  <c r="I113" i="1"/>
  <c r="E113" i="1"/>
  <c r="I112" i="1"/>
  <c r="I111" i="1" s="1"/>
  <c r="E112" i="1"/>
  <c r="H111" i="1"/>
  <c r="H110" i="1" s="1"/>
  <c r="H106" i="1" s="1"/>
  <c r="G111" i="1"/>
  <c r="G110" i="1" s="1"/>
  <c r="G106" i="1" s="1"/>
  <c r="F111" i="1"/>
  <c r="D111" i="1"/>
  <c r="C111" i="1"/>
  <c r="C110" i="1" s="1"/>
  <c r="C106" i="1" s="1"/>
  <c r="B111" i="1"/>
  <c r="B110" i="1" s="1"/>
  <c r="B106" i="1" s="1"/>
  <c r="F110" i="1"/>
  <c r="F106" i="1" s="1"/>
  <c r="D110" i="1"/>
  <c r="D106" i="1" s="1"/>
  <c r="I109" i="1"/>
  <c r="E109" i="1"/>
  <c r="I108" i="1"/>
  <c r="E108" i="1"/>
  <c r="I107" i="1"/>
  <c r="E107" i="1"/>
  <c r="I105" i="1"/>
  <c r="E105" i="1"/>
  <c r="I104" i="1"/>
  <c r="E104" i="1"/>
  <c r="I103" i="1"/>
  <c r="E103" i="1"/>
  <c r="I102" i="1"/>
  <c r="E102" i="1"/>
  <c r="I101" i="1"/>
  <c r="I100" i="1" s="1"/>
  <c r="I98" i="1" s="1"/>
  <c r="E101" i="1"/>
  <c r="E100" i="1" s="1"/>
  <c r="H100" i="1"/>
  <c r="G100" i="1"/>
  <c r="G98" i="1" s="1"/>
  <c r="F100" i="1"/>
  <c r="D100" i="1"/>
  <c r="D98" i="1" s="1"/>
  <c r="C100" i="1"/>
  <c r="C98" i="1" s="1"/>
  <c r="B100" i="1"/>
  <c r="I99" i="1"/>
  <c r="E99" i="1"/>
  <c r="E98" i="1" s="1"/>
  <c r="H98" i="1"/>
  <c r="F98" i="1"/>
  <c r="B98" i="1"/>
  <c r="I97" i="1"/>
  <c r="E97" i="1"/>
  <c r="E95" i="1" s="1"/>
  <c r="I96" i="1"/>
  <c r="E96" i="1"/>
  <c r="I95" i="1"/>
  <c r="H95" i="1"/>
  <c r="H93" i="1" s="1"/>
  <c r="H86" i="1" s="1"/>
  <c r="H56" i="1" s="1"/>
  <c r="G95" i="1"/>
  <c r="F95" i="1"/>
  <c r="F93" i="1" s="1"/>
  <c r="D95" i="1"/>
  <c r="D93" i="1" s="1"/>
  <c r="D86" i="1" s="1"/>
  <c r="D56" i="1" s="1"/>
  <c r="C95" i="1"/>
  <c r="B95" i="1"/>
  <c r="B93" i="1" s="1"/>
  <c r="B86" i="1" s="1"/>
  <c r="I94" i="1"/>
  <c r="I93" i="1" s="1"/>
  <c r="E94" i="1"/>
  <c r="G93" i="1"/>
  <c r="C93" i="1"/>
  <c r="I92" i="1"/>
  <c r="I90" i="1" s="1"/>
  <c r="E92" i="1"/>
  <c r="I91" i="1"/>
  <c r="E91" i="1"/>
  <c r="H90" i="1"/>
  <c r="G90" i="1"/>
  <c r="F90" i="1"/>
  <c r="E90" i="1"/>
  <c r="D90" i="1"/>
  <c r="C90" i="1"/>
  <c r="B90" i="1"/>
  <c r="I89" i="1"/>
  <c r="E89" i="1"/>
  <c r="I88" i="1"/>
  <c r="E88" i="1"/>
  <c r="I87" i="1"/>
  <c r="H87" i="1"/>
  <c r="G87" i="1"/>
  <c r="F87" i="1"/>
  <c r="E87" i="1"/>
  <c r="D87" i="1"/>
  <c r="C87" i="1"/>
  <c r="B87" i="1"/>
  <c r="G86" i="1"/>
  <c r="C86" i="1"/>
  <c r="I84" i="1"/>
  <c r="E84" i="1"/>
  <c r="I83" i="1"/>
  <c r="E83" i="1"/>
  <c r="E81" i="1" s="1"/>
  <c r="I82" i="1"/>
  <c r="I81" i="1" s="1"/>
  <c r="E82" i="1"/>
  <c r="H81" i="1"/>
  <c r="G81" i="1"/>
  <c r="F81" i="1"/>
  <c r="D81" i="1"/>
  <c r="C81" i="1"/>
  <c r="B81" i="1"/>
  <c r="I80" i="1"/>
  <c r="E80" i="1"/>
  <c r="I79" i="1"/>
  <c r="I78" i="1" s="1"/>
  <c r="E79" i="1"/>
  <c r="H78" i="1"/>
  <c r="G78" i="1"/>
  <c r="F78" i="1"/>
  <c r="D78" i="1"/>
  <c r="C78" i="1"/>
  <c r="B78" i="1"/>
  <c r="I77" i="1"/>
  <c r="E77" i="1"/>
  <c r="I76" i="1"/>
  <c r="I74" i="1" s="1"/>
  <c r="E76" i="1"/>
  <c r="I75" i="1"/>
  <c r="E75" i="1"/>
  <c r="H74" i="1"/>
  <c r="G74" i="1"/>
  <c r="F74" i="1"/>
  <c r="F72" i="1" s="1"/>
  <c r="F69" i="1" s="1"/>
  <c r="E74" i="1"/>
  <c r="E72" i="1" s="1"/>
  <c r="D74" i="1"/>
  <c r="C74" i="1"/>
  <c r="B74" i="1"/>
  <c r="B72" i="1" s="1"/>
  <c r="B69" i="1" s="1"/>
  <c r="I73" i="1"/>
  <c r="I72" i="1" s="1"/>
  <c r="E73" i="1"/>
  <c r="H72" i="1"/>
  <c r="G72" i="1"/>
  <c r="D72" i="1"/>
  <c r="C72" i="1"/>
  <c r="I71" i="1"/>
  <c r="E71" i="1"/>
  <c r="I70" i="1"/>
  <c r="I69" i="1" s="1"/>
  <c r="E70" i="1"/>
  <c r="H69" i="1"/>
  <c r="G69" i="1"/>
  <c r="D69" i="1"/>
  <c r="C69" i="1"/>
  <c r="I68" i="1"/>
  <c r="E68" i="1"/>
  <c r="I67" i="1"/>
  <c r="E67" i="1"/>
  <c r="I66" i="1"/>
  <c r="E66" i="1"/>
  <c r="E64" i="1" s="1"/>
  <c r="I65" i="1"/>
  <c r="I64" i="1" s="1"/>
  <c r="E65" i="1"/>
  <c r="H64" i="1"/>
  <c r="G64" i="1"/>
  <c r="F64" i="1"/>
  <c r="D64" i="1"/>
  <c r="C64" i="1"/>
  <c r="B64" i="1"/>
  <c r="I63" i="1"/>
  <c r="E63" i="1"/>
  <c r="I62" i="1"/>
  <c r="E62" i="1"/>
  <c r="I61" i="1"/>
  <c r="E61" i="1"/>
  <c r="E59" i="1" s="1"/>
  <c r="I60" i="1"/>
  <c r="I59" i="1" s="1"/>
  <c r="E60" i="1"/>
  <c r="H59" i="1"/>
  <c r="G59" i="1"/>
  <c r="F59" i="1"/>
  <c r="D59" i="1"/>
  <c r="C59" i="1"/>
  <c r="B59" i="1"/>
  <c r="H58" i="1"/>
  <c r="G58" i="1"/>
  <c r="F58" i="1"/>
  <c r="D58" i="1"/>
  <c r="C58" i="1"/>
  <c r="B58" i="1"/>
  <c r="H57" i="1"/>
  <c r="G57" i="1"/>
  <c r="F57" i="1"/>
  <c r="D57" i="1"/>
  <c r="C57" i="1"/>
  <c r="B57" i="1"/>
  <c r="G56" i="1"/>
  <c r="C56" i="1"/>
  <c r="I55" i="1"/>
  <c r="E55" i="1"/>
  <c r="I54" i="1"/>
  <c r="I52" i="1" s="1"/>
  <c r="E54" i="1"/>
  <c r="I53" i="1"/>
  <c r="E53" i="1"/>
  <c r="H52" i="1"/>
  <c r="G52" i="1"/>
  <c r="F52" i="1"/>
  <c r="F49" i="1" s="1"/>
  <c r="E52" i="1"/>
  <c r="D52" i="1"/>
  <c r="C52" i="1"/>
  <c r="B52" i="1"/>
  <c r="B49" i="1" s="1"/>
  <c r="I51" i="1"/>
  <c r="E51" i="1"/>
  <c r="I50" i="1"/>
  <c r="E50" i="1"/>
  <c r="H49" i="1"/>
  <c r="G49" i="1"/>
  <c r="D49" i="1"/>
  <c r="C49" i="1"/>
  <c r="I48" i="1"/>
  <c r="E48" i="1"/>
  <c r="I47" i="1"/>
  <c r="E47" i="1"/>
  <c r="E45" i="1" s="1"/>
  <c r="E44" i="1" s="1"/>
  <c r="I46" i="1"/>
  <c r="E46" i="1"/>
  <c r="H45" i="1"/>
  <c r="G45" i="1"/>
  <c r="F45" i="1"/>
  <c r="F44" i="1" s="1"/>
  <c r="D45" i="1"/>
  <c r="C45" i="1"/>
  <c r="B45" i="1"/>
  <c r="B44" i="1" s="1"/>
  <c r="H44" i="1"/>
  <c r="G44" i="1"/>
  <c r="D44" i="1"/>
  <c r="C44" i="1"/>
  <c r="I43" i="1"/>
  <c r="E43" i="1"/>
  <c r="E41" i="1" s="1"/>
  <c r="I42" i="1"/>
  <c r="I41" i="1" s="1"/>
  <c r="E42" i="1"/>
  <c r="H41" i="1"/>
  <c r="G41" i="1"/>
  <c r="F41" i="1"/>
  <c r="D41" i="1"/>
  <c r="C41" i="1"/>
  <c r="B41" i="1"/>
  <c r="I40" i="1"/>
  <c r="E40" i="1"/>
  <c r="E38" i="1" s="1"/>
  <c r="I39" i="1"/>
  <c r="I38" i="1" s="1"/>
  <c r="E39" i="1"/>
  <c r="H38" i="1"/>
  <c r="G38" i="1"/>
  <c r="F38" i="1"/>
  <c r="D38" i="1"/>
  <c r="C38" i="1"/>
  <c r="B38" i="1"/>
  <c r="I37" i="1"/>
  <c r="E37" i="1"/>
  <c r="E35" i="1" s="1"/>
  <c r="I36" i="1"/>
  <c r="I35" i="1" s="1"/>
  <c r="E36" i="1"/>
  <c r="H35" i="1"/>
  <c r="G35" i="1"/>
  <c r="F35" i="1"/>
  <c r="D35" i="1"/>
  <c r="C35" i="1"/>
  <c r="B35" i="1"/>
  <c r="H34" i="1"/>
  <c r="G34" i="1"/>
  <c r="D34" i="1"/>
  <c r="C34" i="1"/>
  <c r="I33" i="1"/>
  <c r="E33" i="1"/>
  <c r="I32" i="1"/>
  <c r="I31" i="1" s="1"/>
  <c r="E32" i="1"/>
  <c r="H31" i="1"/>
  <c r="H27" i="1" s="1"/>
  <c r="H26" i="1" s="1"/>
  <c r="H16" i="1" s="1"/>
  <c r="G31" i="1"/>
  <c r="G27" i="1" s="1"/>
  <c r="G26" i="1" s="1"/>
  <c r="F31" i="1"/>
  <c r="F27" i="1" s="1"/>
  <c r="D31" i="1"/>
  <c r="D27" i="1" s="1"/>
  <c r="D26" i="1" s="1"/>
  <c r="D16" i="1" s="1"/>
  <c r="C31" i="1"/>
  <c r="C27" i="1" s="1"/>
  <c r="C26" i="1" s="1"/>
  <c r="C16" i="1" s="1"/>
  <c r="B31" i="1"/>
  <c r="I30" i="1"/>
  <c r="E30" i="1"/>
  <c r="I29" i="1"/>
  <c r="E29" i="1"/>
  <c r="I28" i="1"/>
  <c r="E28" i="1"/>
  <c r="B27" i="1"/>
  <c r="I25" i="1"/>
  <c r="E25" i="1"/>
  <c r="I24" i="1"/>
  <c r="E24" i="1"/>
  <c r="I23" i="1"/>
  <c r="E23" i="1"/>
  <c r="I22" i="1"/>
  <c r="E22" i="1"/>
  <c r="I21" i="1"/>
  <c r="I19" i="1" s="1"/>
  <c r="E21" i="1"/>
  <c r="I20" i="1"/>
  <c r="E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F176" i="1" l="1"/>
  <c r="F162" i="1" s="1"/>
  <c r="F120" i="1" s="1"/>
  <c r="I189" i="1"/>
  <c r="F188" i="1"/>
  <c r="I182" i="1"/>
  <c r="I181" i="1" s="1"/>
  <c r="F86" i="1"/>
  <c r="F56" i="1" s="1"/>
  <c r="I45" i="1"/>
  <c r="I44" i="1" s="1"/>
  <c r="F34" i="1"/>
  <c r="F26" i="1" s="1"/>
  <c r="I27" i="1"/>
  <c r="E182" i="1"/>
  <c r="B56" i="1"/>
  <c r="E49" i="1"/>
  <c r="B34" i="1"/>
  <c r="E34" i="1"/>
  <c r="B26" i="1"/>
  <c r="E31" i="1"/>
  <c r="E27" i="1" s="1"/>
  <c r="E69" i="1"/>
  <c r="I139" i="1"/>
  <c r="I137" i="1" s="1"/>
  <c r="B162" i="1"/>
  <c r="B120" i="1" s="1"/>
  <c r="I58" i="1"/>
  <c r="I57" i="1" s="1"/>
  <c r="E78" i="1"/>
  <c r="I86" i="1"/>
  <c r="D139" i="1"/>
  <c r="D137" i="1" s="1"/>
  <c r="G120" i="1"/>
  <c r="H162" i="1"/>
  <c r="H120" i="1" s="1"/>
  <c r="H232" i="1" s="1"/>
  <c r="I18" i="1"/>
  <c r="I17" i="1"/>
  <c r="G16" i="1"/>
  <c r="G232" i="1" s="1"/>
  <c r="E26" i="1"/>
  <c r="I49" i="1"/>
  <c r="E58" i="1"/>
  <c r="E57" i="1" s="1"/>
  <c r="E93" i="1"/>
  <c r="E86" i="1" s="1"/>
  <c r="F139" i="1"/>
  <c r="F137" i="1" s="1"/>
  <c r="E154" i="1"/>
  <c r="D208" i="1"/>
  <c r="D162" i="1" s="1"/>
  <c r="D120" i="1" s="1"/>
  <c r="D232" i="1" s="1"/>
  <c r="E163" i="1"/>
  <c r="E111" i="1"/>
  <c r="E110" i="1" s="1"/>
  <c r="E106" i="1" s="1"/>
  <c r="E125" i="1"/>
  <c r="E124" i="1" s="1"/>
  <c r="E122" i="1" s="1"/>
  <c r="E121" i="1" s="1"/>
  <c r="E131" i="1"/>
  <c r="E130" i="1" s="1"/>
  <c r="E147" i="1"/>
  <c r="E139" i="1" s="1"/>
  <c r="E137" i="1" s="1"/>
  <c r="G176" i="1"/>
  <c r="G162" i="1" s="1"/>
  <c r="E185" i="1"/>
  <c r="E181" i="1" s="1"/>
  <c r="E189" i="1"/>
  <c r="E188" i="1" s="1"/>
  <c r="E197" i="1"/>
  <c r="E201" i="1"/>
  <c r="E200" i="1" s="1"/>
  <c r="E223" i="1"/>
  <c r="E208" i="1" s="1"/>
  <c r="I110" i="1"/>
  <c r="I106" i="1" s="1"/>
  <c r="I130" i="1"/>
  <c r="I121" i="1" s="1"/>
  <c r="I147" i="1"/>
  <c r="C176" i="1"/>
  <c r="C162" i="1" s="1"/>
  <c r="C120" i="1" s="1"/>
  <c r="C232" i="1" s="1"/>
  <c r="I188" i="1"/>
  <c r="I200" i="1"/>
  <c r="I197" i="1" s="1"/>
  <c r="I176" i="1" l="1"/>
  <c r="I56" i="1"/>
  <c r="F16" i="1"/>
  <c r="I34" i="1"/>
  <c r="I26" i="1" s="1"/>
  <c r="I16" i="1" s="1"/>
  <c r="E176" i="1"/>
  <c r="B16" i="1"/>
  <c r="B232" i="1" s="1"/>
  <c r="I162" i="1"/>
  <c r="I120" i="1" s="1"/>
  <c r="E16" i="1"/>
  <c r="E162" i="1"/>
  <c r="E120" i="1" s="1"/>
  <c r="E56" i="1"/>
  <c r="F232" i="1"/>
  <c r="E232" i="1" l="1"/>
  <c r="I232" i="1"/>
</calcChain>
</file>

<file path=xl/sharedStrings.xml><?xml version="1.0" encoding="utf-8"?>
<sst xmlns="http://schemas.openxmlformats.org/spreadsheetml/2006/main" count="244" uniqueCount="194">
  <si>
    <t>Cuadro 7. COMPONENTES NORMALIZADOS DE LA POSICIÓN DE INVERSIÓN INTERNACIONAL</t>
  </si>
  <si>
    <t>(en millones de balboas)</t>
  </si>
  <si>
    <t>Partida</t>
  </si>
  <si>
    <t>Posición al inicio</t>
  </si>
  <si>
    <t>Primer trimestre</t>
  </si>
  <si>
    <t>Posición al final</t>
  </si>
  <si>
    <t>Transac- ciones</t>
  </si>
  <si>
    <t>(P) Cifras preliminares.</t>
  </si>
  <si>
    <t>(E) Cifras estimadas.</t>
  </si>
  <si>
    <t>I.  Activos………………………………………………………………………………………………………………………………………</t>
  </si>
  <si>
    <t xml:space="preserve">  1.  Inversión directa en el extranjero………………………………………………………………………………………………….</t>
  </si>
  <si>
    <t xml:space="preserve">       1.1.1  Acciones y utilidades reinvertidas………………………………………………………………………………………….</t>
  </si>
  <si>
    <t xml:space="preserve">                        Activos frente a empresas filiales………………………………………………………………………………………..</t>
  </si>
  <si>
    <t xml:space="preserve">                                Bancos de licencia general…………………………………………………………………………………………</t>
  </si>
  <si>
    <t xml:space="preserve">                                Bancos de licencia internacional…………………………………………………………………………………..</t>
  </si>
  <si>
    <t xml:space="preserve">                                Empresas de la Zona Libre de Colón……………………………………………………………………………..</t>
  </si>
  <si>
    <t xml:space="preserve">                                Otras empresas……………………………………………………………………………………………………..</t>
  </si>
  <si>
    <t xml:space="preserve">                        Pasivos frente a empresas filiales……………………………………………………………………………………….</t>
  </si>
  <si>
    <t xml:space="preserve">       1.1.2  Otro capital………………………………………………………………………………………………………………………</t>
  </si>
  <si>
    <t xml:space="preserve">  2.  Inversión de cartera……………………………………………………………………………………………………………………</t>
  </si>
  <si>
    <t xml:space="preserve">      2.1.1  Títulos de participación en el capital………………………………………………………………………………………</t>
  </si>
  <si>
    <t xml:space="preserve">                2.1.1.1  Autoridades monetarias……………………………………………………………………………………………….</t>
  </si>
  <si>
    <t xml:space="preserve">                2.1.1.2  Gobierno general……………………………………………………………………………………………………….</t>
  </si>
  <si>
    <t xml:space="preserve">                2.1.1.3  Bancos………………………………………………………………………………………………………………….</t>
  </si>
  <si>
    <t xml:space="preserve">                2.1.1.4  Otros sectores………………………………………………………………………………………………………….</t>
  </si>
  <si>
    <t xml:space="preserve">                                Otras empresas………………………………………………………………………………………………………</t>
  </si>
  <si>
    <t xml:space="preserve">      2.1.2  Títulos de deuda…………………………………………………………………………………………………………………</t>
  </si>
  <si>
    <t xml:space="preserve">               2.1.2.1  Bonos y pagarés…………………………………………………………………………………………………………</t>
  </si>
  <si>
    <t xml:space="preserve">                               Autoridades monetarias……………………………………………………………………………………………..</t>
  </si>
  <si>
    <t xml:space="preserve">                               Gobierno general……………………………………………………………………………………………………..</t>
  </si>
  <si>
    <t xml:space="preserve">                               Bancos…………………………………………………………………………………………………………………</t>
  </si>
  <si>
    <t xml:space="preserve">                                    Bancos de licencia general……………………………………………………………………………………..</t>
  </si>
  <si>
    <t xml:space="preserve">                                    Bancos de licencia internacional………………………………………………………………………………</t>
  </si>
  <si>
    <t xml:space="preserve">                               Otros sectores……………………………………………………………………………………………………….</t>
  </si>
  <si>
    <t xml:space="preserve">                                    Empresas de la Zona Libre de Colón………………………………………………………………………….</t>
  </si>
  <si>
    <t xml:space="preserve">                                    Otras empresas………………………………………………………………………………………………….</t>
  </si>
  <si>
    <t xml:space="preserve">               2.1.2.2  Instrumentos del mercado monetario…………………………………………………………………………………</t>
  </si>
  <si>
    <t xml:space="preserve">                               Bancos………………………………………………………………………………………………………………..</t>
  </si>
  <si>
    <t xml:space="preserve">                                    Bancos de licencia internacional……………………………………………………………………………….</t>
  </si>
  <si>
    <t xml:space="preserve">                               Otros sectores………………………………………………………………………………………………………..</t>
  </si>
  <si>
    <t xml:space="preserve">               2.1.2.3  Instrumentos financieros derivados…………………………………………………………………………………….</t>
  </si>
  <si>
    <t xml:space="preserve"> 3.  Otra inversión……………………………………………………………………………………………………………………………</t>
  </si>
  <si>
    <t xml:space="preserve">       3.1.1  Créditos comerciales………………………………………………………………………………………………………….</t>
  </si>
  <si>
    <t xml:space="preserve">                3.1.1.2  Otros sectores………………………………………………………………………………………………………….</t>
  </si>
  <si>
    <t xml:space="preserve">                                A largo plazo………………………………………………………………………………………………………..</t>
  </si>
  <si>
    <t xml:space="preserve">                                     Empresas de inversión directa…………………………………………………………………………………</t>
  </si>
  <si>
    <t xml:space="preserve">                                     Empresas de inversión de cartera……………………………………………………………………………</t>
  </si>
  <si>
    <t xml:space="preserve">                                     Empresas de la Zona Libre de Colón…………………………………………………………………………</t>
  </si>
  <si>
    <t xml:space="preserve">                                     Empresas de inversión nacional………………………………………………………………………………</t>
  </si>
  <si>
    <t xml:space="preserve">                                A corto plazo…………………………………………………………………………………………………………</t>
  </si>
  <si>
    <t xml:space="preserve">                                     Empresas de inversión directa………………………………………………………………………………..</t>
  </si>
  <si>
    <t xml:space="preserve">                                     Empresas de inversión de cartera…………………………………………………………………………….</t>
  </si>
  <si>
    <t xml:space="preserve">                                     Empresas de inversión nacional……………………………………………………………………………….</t>
  </si>
  <si>
    <t xml:space="preserve">       3.1.2  Préstamos………………………………………………………………………………………………………………………..</t>
  </si>
  <si>
    <t xml:space="preserve">                3.1.2.1  Autoridades monetarias………………………………………………………………………………………………</t>
  </si>
  <si>
    <t xml:space="preserve">                3.1.2.2  Gobierno general………………………………………………………………………………………………………</t>
  </si>
  <si>
    <t xml:space="preserve">                3.1.2.3  Bancos………………………………………………………………………………………………………………….</t>
  </si>
  <si>
    <t xml:space="preserve">                                 A largo plazo………………………………………………………………………………………………………</t>
  </si>
  <si>
    <t xml:space="preserve">                                 A corto plazo………………………………………………………………………………………………………</t>
  </si>
  <si>
    <t xml:space="preserve">                                         Bancos de licencia general………………………………………………………………………………..</t>
  </si>
  <si>
    <t xml:space="preserve">                                         Bancos de licencia internacional………………………………………………………………………….</t>
  </si>
  <si>
    <t xml:space="preserve">                3.1.2.4  Otros sectores…………………………………………………………………………………………………………</t>
  </si>
  <si>
    <t xml:space="preserve">       3.1.3  Moneda y depósitos…………………………………………………………………………………………………………..</t>
  </si>
  <si>
    <t xml:space="preserve">                3.1.3.1  Autoridades monetarias………………………………………………………………………………………………</t>
  </si>
  <si>
    <t xml:space="preserve">                3.1.3.2  Gobierno general………………………………………………………………………………………………………</t>
  </si>
  <si>
    <t xml:space="preserve">                3.1.3.3  Bancos………………………………………………………………………………………………………………….</t>
  </si>
  <si>
    <t xml:space="preserve">                                Bancos de licencia general………………………………………………………………………………………..</t>
  </si>
  <si>
    <t xml:space="preserve">                                Bancos de licencia  internacional…………………………………………………………………………………</t>
  </si>
  <si>
    <t xml:space="preserve">                3.1.3.4  Otros sectores………………………………………………………………………………………………………….</t>
  </si>
  <si>
    <t xml:space="preserve">       3.1.4  Otros……………………………………………………………………………………………………………………………..</t>
  </si>
  <si>
    <t xml:space="preserve">                3.1.4.1  Autoridades monetarias………………………………………………………………………………………………</t>
  </si>
  <si>
    <t xml:space="preserve">                                A corto plazo………………………………………………………………………………………………………..</t>
  </si>
  <si>
    <t xml:space="preserve">                3.1.4.2  Gobierno general………………………………………………………………………………………………………..</t>
  </si>
  <si>
    <t xml:space="preserve">                3.1.4.3  Bancos………………………………………………………………………………………………………………….</t>
  </si>
  <si>
    <t xml:space="preserve">                                        Bancos de licencia………………………………………………………………………………………….</t>
  </si>
  <si>
    <t xml:space="preserve">                                        Bancos de licencia internacional…………………………………………………………………………..</t>
  </si>
  <si>
    <t xml:space="preserve">                3.1.4.4  Otros sectores………………………………………………………………………………………………………….</t>
  </si>
  <si>
    <t xml:space="preserve">                                A largo……………………………………………………………………………………………………………….</t>
  </si>
  <si>
    <t xml:space="preserve">                                        Autoridad del Canal de Panamá…………………………………………………………………………….</t>
  </si>
  <si>
    <t xml:space="preserve">                                        Empresas de inversión directa………………………………………………………………………………</t>
  </si>
  <si>
    <t xml:space="preserve">                                        Empresas de inversión de cartera…………………………………………………………………………..</t>
  </si>
  <si>
    <t xml:space="preserve">                                        Empresas de la Zona Libre de Colón……………………………………………………………………….</t>
  </si>
  <si>
    <t xml:space="preserve">                                        Empresas de inversión nacional…………………………………………………………………………….</t>
  </si>
  <si>
    <t xml:space="preserve">  4.  Activos de reserva……………………………………………………………………………………………………………………..</t>
  </si>
  <si>
    <t xml:space="preserve">      4.1  Oro monetario……………………………………………………………………………………………………………………….</t>
  </si>
  <si>
    <t xml:space="preserve">      4.2  Derechos Especiales de Giro…………………………………………………………………………………………………….</t>
  </si>
  <si>
    <t xml:space="preserve">      4.3  Posición de reserva en el Fondo Monetario Internacional……………………………………………………………………..</t>
  </si>
  <si>
    <t xml:space="preserve">      4.4  Divisas……………………………………………………………………………………………………………………………….</t>
  </si>
  <si>
    <t xml:space="preserve">             4.4.1  Moneda y depósitos……………………………………………………………………………………………………….</t>
  </si>
  <si>
    <t xml:space="preserve">                       4.4.1.1  Autoridades monetarias…………………………………………………………………………………………</t>
  </si>
  <si>
    <t xml:space="preserve">                       4.4.1.2  Bancos……………………………………………………………………………………………………………</t>
  </si>
  <si>
    <t xml:space="preserve">             4.4.2  Valores………………………………………………………………………………………………………………………</t>
  </si>
  <si>
    <t xml:space="preserve">                       4.4.2.1  Participaciones de capital………………………………………………………………………………………</t>
  </si>
  <si>
    <t xml:space="preserve">                       4.4.2.2  Bonos y pagarés………………………………………………………………………………………………….</t>
  </si>
  <si>
    <t xml:space="preserve">                       4.4.2.3  Instrumentos del mercado monetario………………………………………………………………………….</t>
  </si>
  <si>
    <t xml:space="preserve">                       4.4.2.4  Instrumentos financieros derivados (neto)………………………………………………………………………</t>
  </si>
  <si>
    <t xml:space="preserve">       4.5  Otros activos…………………………………………………………………………………………………………………………</t>
  </si>
  <si>
    <t xml:space="preserve">  1.  Inversión directa en la economía declarante……………………………………………………………………………………</t>
  </si>
  <si>
    <t xml:space="preserve">      1.2.1    Acciones y utilidades reinvertidas…………………………………………………………………………………………</t>
  </si>
  <si>
    <t xml:space="preserve">                 1.2.1.1  Activos frente a inversionistas directos…………………………………………………………………………….</t>
  </si>
  <si>
    <t xml:space="preserve">                 1.2.1.2  Pasivos frente a inversionistas directos…………………………………………………………………………….</t>
  </si>
  <si>
    <t xml:space="preserve">                                Otros…………………………………………………………………………………………………………………</t>
  </si>
  <si>
    <t xml:space="preserve">                                        Bancos de licencia general…………………………………………………..…..……………………….</t>
  </si>
  <si>
    <t xml:space="preserve">                                        Bancos de licencia internacional…………………………………………………..…..…………………</t>
  </si>
  <si>
    <t xml:space="preserve">                                        Empresas de la Zona Libre de Colón…………………………………………………..…..………………</t>
  </si>
  <si>
    <t xml:space="preserve">                                        Otras empresas………………………………………………………………………………………………</t>
  </si>
  <si>
    <t xml:space="preserve">      1.2.2  Otro capital………………………………………………………………………………………………………………………</t>
  </si>
  <si>
    <t xml:space="preserve">               1.2.2.1  Activos frente a inversionistas directos…………………………………………………..…..………………………</t>
  </si>
  <si>
    <t xml:space="preserve">                                Empresas de la Zona Libre de Colón…………………………………………………..…..…………………….</t>
  </si>
  <si>
    <t xml:space="preserve">               1.2.2.2  Pasivos frente a inversionistas directos…………………………………………………..…..………………………</t>
  </si>
  <si>
    <t xml:space="preserve">  2.  Inversión de cartera…………………………………………………………………………………………………………………..</t>
  </si>
  <si>
    <t xml:space="preserve">      2.2.1  Títulos de participación en el capital………………………………………………………………………………………</t>
  </si>
  <si>
    <t xml:space="preserve">      2.2.2  Títulos de deuda…………………………………………………………………………………………………………………</t>
  </si>
  <si>
    <t xml:space="preserve">               2.2.2.1  Bonos y pagarés………………………………………………………………………………………………………..</t>
  </si>
  <si>
    <t xml:space="preserve">                                Autoridades monetarias……………………………………………………………………………………………</t>
  </si>
  <si>
    <t xml:space="preserve">                                Gobierno general……………………………………………………………………………………………………</t>
  </si>
  <si>
    <t xml:space="preserve">                                Bancos………………………………………………………………………………………………………………</t>
  </si>
  <si>
    <t xml:space="preserve">                                        Bancos de licencia general…………………………………………………………………………………</t>
  </si>
  <si>
    <t xml:space="preserve">                                        Bancos de licencia internacional……………………………………………………………………………</t>
  </si>
  <si>
    <t xml:space="preserve">                                Otros sectores……………………………………………………………………………………………………..</t>
  </si>
  <si>
    <t xml:space="preserve">               2.2.2.2  Instrumentos del mercado monetario…………………………………………………………………………………</t>
  </si>
  <si>
    <t xml:space="preserve">                2.2.2.3  Instrumentos financieros derivados…………………………………………………………………………………</t>
  </si>
  <si>
    <t xml:space="preserve">                                Otros sectores………………………………………………………………………………………………………</t>
  </si>
  <si>
    <t xml:space="preserve">  3.  Otra inversión…………………………………………………………………………………………………………………………..</t>
  </si>
  <si>
    <t xml:space="preserve">       3.2.1  Créditos comerciales………………………………………………………………………………………………………….</t>
  </si>
  <si>
    <t xml:space="preserve">                3.2.1.1  Gobierno general………………………………………………………………………………………………………</t>
  </si>
  <si>
    <t xml:space="preserve">                3.2.1.2  Otros sectores…………………………………………………………………………………………………………</t>
  </si>
  <si>
    <t xml:space="preserve">                                    A largo plazo…………………………………………………………………………………………………….</t>
  </si>
  <si>
    <t xml:space="preserve">                                           Empresas de inversión directa……………………………………………………………………………</t>
  </si>
  <si>
    <t>..                                           Empresas de inversión de cartera………………………………………………………………………</t>
  </si>
  <si>
    <t xml:space="preserve">                                           Empresas de la Zona Libre de Colón…………………………………………………………………….</t>
  </si>
  <si>
    <t xml:space="preserve">                                           Empresas de inversión nacional…………………………………………………………………………</t>
  </si>
  <si>
    <t xml:space="preserve">                                    A corto plazo…………………………………………………………………………………………………….</t>
  </si>
  <si>
    <t xml:space="preserve">                                           Empresas de inversión directa…………………………………………………………………………..</t>
  </si>
  <si>
    <t xml:space="preserve">                                           Empresas de inversión de cartera……………………………………………………………………….</t>
  </si>
  <si>
    <t xml:space="preserve">                                           Empresas de la Zona Libre de Colón……………………………………………………………………</t>
  </si>
  <si>
    <t xml:space="preserve">                                           Empresas de inversión nacional………………………………………………………………………….</t>
  </si>
  <si>
    <t xml:space="preserve">       3.2.2  Préstamos………………………………………………………………………………………………………………………..</t>
  </si>
  <si>
    <t xml:space="preserve">                3.2.2.1  Autoridades monetarias……………………………………………………………………………………………….</t>
  </si>
  <si>
    <t xml:space="preserve">                3.2.2.2  Gobierno general……………………………………………………………………………………………………….</t>
  </si>
  <si>
    <t xml:space="preserve">                                     A largo plazo…………………………………………………………………………………………………….</t>
  </si>
  <si>
    <t xml:space="preserve">                                     A corto plazo…………………………………………………………………………………………………….</t>
  </si>
  <si>
    <t xml:space="preserve">                3.2.2.3  Bancos……………………………………………………………………………………………………………………</t>
  </si>
  <si>
    <t xml:space="preserve">                                            Bancos de licencia general……………………………………………………………………………..</t>
  </si>
  <si>
    <t xml:space="preserve">                                            Bancos de licencia internacional…………………………………………………………………………</t>
  </si>
  <si>
    <t xml:space="preserve">                                            Bancos de licencia internacional……………………………………………………………………….</t>
  </si>
  <si>
    <t xml:space="preserve">                3.2.2.4  Otros sectores…………………………………………………………………………………………………………</t>
  </si>
  <si>
    <t xml:space="preserve">                                            Empresas de inversión nacional…………………………………………………………………………</t>
  </si>
  <si>
    <t xml:space="preserve">                                            Entidades Descentralizadas……………………………………………………………………………..</t>
  </si>
  <si>
    <t xml:space="preserve">                                            Empresas de inversión directa……………………………………………………………………………</t>
  </si>
  <si>
    <t xml:space="preserve">                                            Empresas de inversión de cartera……………………………………………………………………….</t>
  </si>
  <si>
    <t xml:space="preserve">                                            Empresas de la Zona Libre de Colón……………………………………………………………………</t>
  </si>
  <si>
    <t xml:space="preserve">       3.2.3  Moneda y depósitos…………………………………………………………………………………………………………..</t>
  </si>
  <si>
    <t xml:space="preserve">                3.2.3.1  Autoridades monetarias………………………………………………………………………………………………</t>
  </si>
  <si>
    <t xml:space="preserve">                3.2.3.2  Gobierno general………………………………………………………………………………………………………</t>
  </si>
  <si>
    <t xml:space="preserve">                3.2.3.3  Bancos………………………………………………………………………………………………………………….</t>
  </si>
  <si>
    <t xml:space="preserve">                                  Bancos de licencia general………………………………………………………………………………………</t>
  </si>
  <si>
    <t xml:space="preserve">                                          A largo plazo………………………………………………………………………………………………..</t>
  </si>
  <si>
    <t xml:space="preserve">                                          A corto plazo………………………………………………………………………………………………..</t>
  </si>
  <si>
    <t xml:space="preserve">                                  Bancos de licencia internacional………………………………………………………………………………..</t>
  </si>
  <si>
    <t xml:space="preserve">                3.2.3.4  Otros sectores………………………………………………………………………………………………………….</t>
  </si>
  <si>
    <t xml:space="preserve">       3.2.4  Otros pasivos……………………………………………………………………………………………………………………</t>
  </si>
  <si>
    <t xml:space="preserve">                3.2.4.1  Autoridades monetarias………………………………………………………………………………………………..</t>
  </si>
  <si>
    <t xml:space="preserve">                                          Otros…………………………………………………………………………………………………………</t>
  </si>
  <si>
    <t xml:space="preserve">                3.2.4.2  Gobierno general……………………………………………………………………………………………………..</t>
  </si>
  <si>
    <t xml:space="preserve">                                     A largo plazo……………………………………………………………………………………………………</t>
  </si>
  <si>
    <t xml:space="preserve">                                     A corto plazo……………………………………………………………………………………………………</t>
  </si>
  <si>
    <t xml:space="preserve">                                          Otros………………………………………………………………………………………………………..</t>
  </si>
  <si>
    <t xml:space="preserve">                3.2.4.3  Bancos……………………………………………………………………………………………………………………</t>
  </si>
  <si>
    <t xml:space="preserve">                                              Bancos de licencia general - neto……………………………………………………………………</t>
  </si>
  <si>
    <t xml:space="preserve">                                              Bancos de licencia internacional - neto……………………………………………………………..</t>
  </si>
  <si>
    <t xml:space="preserve">                3.2.4.4  Otros sectores…………………………………………………………………………………………………………</t>
  </si>
  <si>
    <t xml:space="preserve">                                         Otros…………………………………………………………………………………………………………</t>
  </si>
  <si>
    <t xml:space="preserve">                                               Primas de seguro de vida…………………………………………………………………………….</t>
  </si>
  <si>
    <t xml:space="preserve">                                               Empresas de inversión directa…………………………………………………………………………</t>
  </si>
  <si>
    <t xml:space="preserve">                                               Empresas de inversión de cartera……………………………………………………………………</t>
  </si>
  <si>
    <t xml:space="preserve">                                               Empresas de la Zona Libre de Colón………………………………………………………………..</t>
  </si>
  <si>
    <t xml:space="preserve">                                               Empresas de inversión nacional……………………………………………………………………..</t>
  </si>
  <si>
    <t>III. Posición de inversión internacional neta  (I-II)………………………………………………………………………………….</t>
  </si>
  <si>
    <t>República de Panamá</t>
  </si>
  <si>
    <t>CONTRALORÍA GENERAL DE LA REPÚBLICA</t>
  </si>
  <si>
    <t>Instituto Nacional de Estadística y Censo</t>
  </si>
  <si>
    <t>II. Pasivos……………………………………………………………………………………………………………………………………</t>
  </si>
  <si>
    <t>0.0 Cuando la cantidad es menor a la unidad o fracción decimal adoptada para la expresión del dato.</t>
  </si>
  <si>
    <t>NOTA: Las diferencias que se observen entre el total y los parciales se deben al redondeo.</t>
  </si>
  <si>
    <t>Componentes normalizados de la Posición</t>
  </si>
  <si>
    <t>de inversión internacional</t>
  </si>
  <si>
    <t>riaciones</t>
  </si>
  <si>
    <t>Otras va-</t>
  </si>
  <si>
    <t>2019 (E)</t>
  </si>
  <si>
    <t>2018 (P)</t>
  </si>
  <si>
    <t>EN LA RÉPUBLICA, SEGÚN PARTIDA: PRIMER TRIMESTRE 2018-19</t>
  </si>
  <si>
    <r>
      <rPr>
        <b/>
        <sz val="10"/>
        <rFont val="Arial"/>
        <family val="2"/>
      </rPr>
      <t>II. Pasivos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</si>
  <si>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>I.  Activos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</si>
</sst>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 applyProtection="1">
      <alignment horizontal="left"/>
    </xf>
    <xf numFmtId="0" fontId="1" fillId="0" borderId="0" xfId="0" applyFont="1" applyFill="1"/>
    <xf numFmtId="0" fontId="2" fillId="0" borderId="0" xfId="0" applyFont="1" applyFill="1" applyProtection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Protection="1"/>
    <xf numFmtId="164" fontId="2" fillId="0" borderId="2" xfId="0" applyNumberFormat="1" applyFont="1" applyFill="1" applyBorder="1" applyProtection="1"/>
    <xf numFmtId="0" fontId="1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protection locked="0"/>
    </xf>
    <xf numFmtId="164" fontId="2" fillId="0" borderId="12" xfId="0" applyNumberFormat="1" applyFont="1" applyFill="1" applyBorder="1" applyProtection="1"/>
    <xf numFmtId="0" fontId="2" fillId="0" borderId="4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1" fillId="0" borderId="4" xfId="0" quotePrefix="1" applyNumberFormat="1" applyFont="1" applyFill="1" applyBorder="1" applyAlignment="1" applyProtection="1"/>
    <xf numFmtId="0" fontId="2" fillId="0" borderId="4" xfId="0" quotePrefix="1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 applyAlignment="1" applyProtection="1"/>
    <xf numFmtId="164" fontId="2" fillId="0" borderId="14" xfId="0" applyNumberFormat="1" applyFont="1" applyFill="1" applyBorder="1" applyProtection="1"/>
    <xf numFmtId="164" fontId="2" fillId="0" borderId="6" xfId="0" applyNumberFormat="1" applyFont="1" applyFill="1" applyBorder="1" applyProtection="1"/>
    <xf numFmtId="0" fontId="2" fillId="0" borderId="0" xfId="0" applyFont="1" applyFill="1" applyAlignment="1"/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4" xfId="0" applyNumberFormat="1" applyFont="1" applyFill="1" applyBorder="1" applyAlignment="1" applyProtection="1">
      <alignment horizontal="center" vertical="center"/>
    </xf>
    <xf numFmtId="164" fontId="2" fillId="0" borderId="5" xfId="0" applyNumberFormat="1" applyFont="1" applyFill="1" applyBorder="1" applyProtection="1"/>
    <xf numFmtId="164" fontId="1" fillId="0" borderId="12" xfId="0" applyNumberFormat="1" applyFont="1" applyFill="1" applyBorder="1" applyProtection="1"/>
    <xf numFmtId="164" fontId="1" fillId="0" borderId="5" xfId="0" applyNumberFormat="1" applyFont="1" applyFill="1" applyBorder="1" applyProtection="1"/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showGridLines="0" tabSelected="1" zoomScaleNormal="100" zoomScaleSheetLayoutView="100" workbookViewId="0">
      <pane xSplit="1" ySplit="14" topLeftCell="B15" activePane="bottomRight" state="frozen"/>
      <selection pane="topRight" activeCell="C1" sqref="C1"/>
      <selection pane="bottomLeft" activeCell="A15" sqref="A15"/>
      <selection pane="bottomRight" activeCell="B15" sqref="B15"/>
    </sheetView>
  </sheetViews>
  <sheetFormatPr baseColWidth="10" defaultRowHeight="12.75" customHeight="1" x14ac:dyDescent="0.2"/>
  <cols>
    <col min="1" max="1" width="60.7109375" style="1" customWidth="1"/>
    <col min="2" max="3" width="10" style="1" customWidth="1"/>
    <col min="4" max="4" width="10.28515625" style="1" customWidth="1"/>
    <col min="5" max="7" width="10" style="1" customWidth="1"/>
    <col min="8" max="8" width="10.28515625" style="1" customWidth="1"/>
    <col min="9" max="9" width="10" style="1" customWidth="1"/>
    <col min="10" max="16384" width="11.42578125" style="1"/>
  </cols>
  <sheetData>
    <row r="1" spans="1:9" ht="12.75" customHeight="1" x14ac:dyDescent="0.2">
      <c r="A1" s="50" t="s">
        <v>179</v>
      </c>
      <c r="B1" s="50"/>
      <c r="C1" s="50"/>
      <c r="D1" s="50"/>
      <c r="E1" s="50"/>
      <c r="F1" s="50"/>
      <c r="G1" s="50"/>
      <c r="H1" s="50"/>
      <c r="I1" s="50"/>
    </row>
    <row r="2" spans="1:9" ht="12.75" customHeight="1" x14ac:dyDescent="0.2">
      <c r="A2" s="51" t="s">
        <v>180</v>
      </c>
      <c r="B2" s="51"/>
      <c r="C2" s="51"/>
      <c r="D2" s="51"/>
      <c r="E2" s="51"/>
      <c r="F2" s="51"/>
      <c r="G2" s="51"/>
      <c r="H2" s="51"/>
      <c r="I2" s="51"/>
    </row>
    <row r="3" spans="1:9" ht="12.75" customHeight="1" x14ac:dyDescent="0.2">
      <c r="A3" s="50" t="s">
        <v>181</v>
      </c>
      <c r="B3" s="50"/>
      <c r="C3" s="50"/>
      <c r="D3" s="50"/>
      <c r="E3" s="50"/>
      <c r="F3" s="50"/>
      <c r="G3" s="50"/>
      <c r="H3" s="50"/>
      <c r="I3" s="50"/>
    </row>
    <row r="4" spans="1:9" ht="6" customHeight="1" x14ac:dyDescent="0.2">
      <c r="A4" s="2"/>
      <c r="B4" s="3"/>
      <c r="C4" s="3"/>
      <c r="D4" s="3"/>
      <c r="E4" s="3"/>
      <c r="F4" s="3"/>
      <c r="G4" s="3"/>
      <c r="H4" s="3"/>
      <c r="I4" s="3"/>
    </row>
    <row r="5" spans="1:9" s="4" customFormat="1" ht="12.75" customHeight="1" x14ac:dyDescent="0.2">
      <c r="A5" s="52" t="s">
        <v>0</v>
      </c>
      <c r="B5" s="52"/>
      <c r="C5" s="52"/>
      <c r="D5" s="52"/>
      <c r="E5" s="52"/>
      <c r="F5" s="52"/>
      <c r="G5" s="52"/>
      <c r="H5" s="52"/>
      <c r="I5" s="52"/>
    </row>
    <row r="6" spans="1:9" s="4" customFormat="1" ht="12.75" customHeight="1" x14ac:dyDescent="0.2">
      <c r="A6" s="52" t="s">
        <v>191</v>
      </c>
      <c r="B6" s="52"/>
      <c r="C6" s="52"/>
      <c r="D6" s="52"/>
      <c r="E6" s="52"/>
      <c r="F6" s="52"/>
      <c r="G6" s="52"/>
      <c r="H6" s="52"/>
      <c r="I6" s="52"/>
    </row>
    <row r="7" spans="1:9" ht="6" customHeight="1" x14ac:dyDescent="0.2">
      <c r="A7" s="5"/>
      <c r="B7" s="5"/>
      <c r="C7" s="5"/>
      <c r="D7" s="5"/>
      <c r="E7" s="5"/>
      <c r="F7" s="5"/>
      <c r="G7" s="5"/>
      <c r="H7" s="5"/>
      <c r="I7" s="5"/>
    </row>
    <row r="8" spans="1:9" ht="14.1" customHeight="1" x14ac:dyDescent="0.2">
      <c r="A8" s="6"/>
      <c r="B8" s="31" t="s">
        <v>185</v>
      </c>
      <c r="C8" s="32"/>
      <c r="D8" s="32"/>
      <c r="E8" s="32"/>
      <c r="F8" s="32"/>
      <c r="G8" s="32"/>
      <c r="H8" s="32"/>
      <c r="I8" s="32"/>
    </row>
    <row r="9" spans="1:9" ht="14.1" customHeight="1" x14ac:dyDescent="0.2">
      <c r="A9" s="7"/>
      <c r="B9" s="33" t="s">
        <v>186</v>
      </c>
      <c r="C9" s="34"/>
      <c r="D9" s="34"/>
      <c r="E9" s="34"/>
      <c r="F9" s="34"/>
      <c r="G9" s="34"/>
      <c r="H9" s="34"/>
      <c r="I9" s="34"/>
    </row>
    <row r="10" spans="1:9" ht="14.1" customHeight="1" x14ac:dyDescent="0.2">
      <c r="A10" s="7"/>
      <c r="B10" s="35" t="s">
        <v>1</v>
      </c>
      <c r="C10" s="36"/>
      <c r="D10" s="36"/>
      <c r="E10" s="36"/>
      <c r="F10" s="36"/>
      <c r="G10" s="36"/>
      <c r="H10" s="36"/>
      <c r="I10" s="36"/>
    </row>
    <row r="11" spans="1:9" ht="14.1" customHeight="1" x14ac:dyDescent="0.2">
      <c r="A11" s="8" t="s">
        <v>2</v>
      </c>
      <c r="B11" s="37" t="s">
        <v>190</v>
      </c>
      <c r="C11" s="38"/>
      <c r="D11" s="38"/>
      <c r="E11" s="39"/>
      <c r="F11" s="37" t="s">
        <v>189</v>
      </c>
      <c r="G11" s="38"/>
      <c r="H11" s="38"/>
      <c r="I11" s="38"/>
    </row>
    <row r="12" spans="1:9" ht="14.1" customHeight="1" x14ac:dyDescent="0.2">
      <c r="A12" s="7"/>
      <c r="B12" s="45" t="s">
        <v>3</v>
      </c>
      <c r="C12" s="43" t="s">
        <v>4</v>
      </c>
      <c r="D12" s="44"/>
      <c r="E12" s="45" t="s">
        <v>5</v>
      </c>
      <c r="F12" s="45" t="s">
        <v>3</v>
      </c>
      <c r="G12" s="43" t="s">
        <v>4</v>
      </c>
      <c r="H12" s="44"/>
      <c r="I12" s="40" t="s">
        <v>5</v>
      </c>
    </row>
    <row r="13" spans="1:9" ht="14.1" customHeight="1" x14ac:dyDescent="0.2">
      <c r="A13" s="7"/>
      <c r="B13" s="46"/>
      <c r="C13" s="48" t="s">
        <v>6</v>
      </c>
      <c r="D13" s="26" t="s">
        <v>188</v>
      </c>
      <c r="E13" s="46"/>
      <c r="F13" s="46"/>
      <c r="G13" s="48" t="s">
        <v>6</v>
      </c>
      <c r="H13" s="26" t="s">
        <v>188</v>
      </c>
      <c r="I13" s="41"/>
    </row>
    <row r="14" spans="1:9" ht="14.1" customHeight="1" x14ac:dyDescent="0.2">
      <c r="A14" s="9"/>
      <c r="B14" s="47"/>
      <c r="C14" s="49"/>
      <c r="D14" s="27" t="s">
        <v>187</v>
      </c>
      <c r="E14" s="47"/>
      <c r="F14" s="47"/>
      <c r="G14" s="49"/>
      <c r="H14" s="27" t="s">
        <v>187</v>
      </c>
      <c r="I14" s="42"/>
    </row>
    <row r="15" spans="1:9" ht="6" customHeight="1" x14ac:dyDescent="0.2">
      <c r="A15" s="10"/>
      <c r="B15" s="11"/>
      <c r="C15" s="11"/>
      <c r="D15" s="11"/>
      <c r="E15" s="11"/>
      <c r="F15" s="11"/>
      <c r="G15" s="11"/>
      <c r="H15" s="11"/>
      <c r="I15" s="12"/>
    </row>
    <row r="16" spans="1:9" ht="13.35" customHeight="1" x14ac:dyDescent="0.2">
      <c r="A16" s="13" t="s">
        <v>9</v>
      </c>
      <c r="B16" s="29">
        <f t="shared" ref="B16:I16" si="0">SUM(B17+B26+B56+B106)</f>
        <v>69247.3</v>
      </c>
      <c r="C16" s="29">
        <f t="shared" si="0"/>
        <v>-794.90000000000009</v>
      </c>
      <c r="D16" s="29">
        <f t="shared" si="0"/>
        <v>9.9</v>
      </c>
      <c r="E16" s="29">
        <f t="shared" si="0"/>
        <v>68462.300000000017</v>
      </c>
      <c r="F16" s="29">
        <f t="shared" si="0"/>
        <v>70970.100000000006</v>
      </c>
      <c r="G16" s="29">
        <f t="shared" si="0"/>
        <v>-762.09999999999991</v>
      </c>
      <c r="H16" s="29">
        <f t="shared" si="0"/>
        <v>42.499999999999993</v>
      </c>
      <c r="I16" s="30">
        <f t="shared" si="0"/>
        <v>70250.500000000015</v>
      </c>
    </row>
    <row r="17" spans="1:9" ht="13.35" customHeight="1" x14ac:dyDescent="0.2">
      <c r="A17" s="13" t="s">
        <v>10</v>
      </c>
      <c r="B17" s="29">
        <f>SUM(B19+B24)</f>
        <v>5193.199999999998</v>
      </c>
      <c r="C17" s="29">
        <f t="shared" ref="C17:I17" si="1">SUM(C19+C24)</f>
        <v>9.6999999999999993</v>
      </c>
      <c r="D17" s="29">
        <f t="shared" si="1"/>
        <v>-0.1</v>
      </c>
      <c r="E17" s="29">
        <f t="shared" si="1"/>
        <v>5202.7999999999984</v>
      </c>
      <c r="F17" s="29">
        <f>SUM(F19+F24)</f>
        <v>5350.5999999999976</v>
      </c>
      <c r="G17" s="29">
        <f t="shared" si="1"/>
        <v>186.3</v>
      </c>
      <c r="H17" s="29">
        <f t="shared" si="1"/>
        <v>0</v>
      </c>
      <c r="I17" s="30">
        <f t="shared" si="1"/>
        <v>5536.8999999999978</v>
      </c>
    </row>
    <row r="18" spans="1:9" ht="13.35" customHeight="1" x14ac:dyDescent="0.2">
      <c r="A18" s="13" t="s">
        <v>11</v>
      </c>
      <c r="B18" s="29">
        <f>SUM(B19)</f>
        <v>5193.199999999998</v>
      </c>
      <c r="C18" s="29">
        <f t="shared" ref="C18:I18" si="2">SUM(C19)</f>
        <v>9.6999999999999993</v>
      </c>
      <c r="D18" s="29">
        <f t="shared" si="2"/>
        <v>-0.1</v>
      </c>
      <c r="E18" s="29">
        <f t="shared" si="2"/>
        <v>5202.7999999999984</v>
      </c>
      <c r="F18" s="29">
        <f>SUM(F19)</f>
        <v>5350.5999999999976</v>
      </c>
      <c r="G18" s="29">
        <f t="shared" si="2"/>
        <v>186.3</v>
      </c>
      <c r="H18" s="29">
        <f t="shared" si="2"/>
        <v>0</v>
      </c>
      <c r="I18" s="30">
        <f t="shared" si="2"/>
        <v>5536.8999999999978</v>
      </c>
    </row>
    <row r="19" spans="1:9" ht="13.35" customHeight="1" x14ac:dyDescent="0.2">
      <c r="A19" s="14" t="s">
        <v>12</v>
      </c>
      <c r="B19" s="15">
        <f>SUM(B20+B21+B22+B23)</f>
        <v>5193.199999999998</v>
      </c>
      <c r="C19" s="15">
        <f t="shared" ref="C19:I19" si="3">SUM(C20+C21+C22+C23)</f>
        <v>9.6999999999999993</v>
      </c>
      <c r="D19" s="15">
        <f t="shared" si="3"/>
        <v>-0.1</v>
      </c>
      <c r="E19" s="15">
        <f t="shared" si="3"/>
        <v>5202.7999999999984</v>
      </c>
      <c r="F19" s="15">
        <f>SUM(F20+F21+F22+F23)</f>
        <v>5350.5999999999976</v>
      </c>
      <c r="G19" s="15">
        <f t="shared" si="3"/>
        <v>186.3</v>
      </c>
      <c r="H19" s="15">
        <f t="shared" si="3"/>
        <v>0</v>
      </c>
      <c r="I19" s="28">
        <f t="shared" si="3"/>
        <v>5536.8999999999978</v>
      </c>
    </row>
    <row r="20" spans="1:9" ht="13.35" customHeight="1" x14ac:dyDescent="0.2">
      <c r="A20" s="14" t="s">
        <v>13</v>
      </c>
      <c r="B20" s="15">
        <v>3070.5999999999985</v>
      </c>
      <c r="C20" s="15">
        <v>-6</v>
      </c>
      <c r="D20" s="15">
        <v>0</v>
      </c>
      <c r="E20" s="15">
        <f t="shared" ref="E20:E25" si="4">SUM(B20+C20+D20)</f>
        <v>3064.5999999999985</v>
      </c>
      <c r="F20" s="15">
        <v>3175.1999999999985</v>
      </c>
      <c r="G20" s="15">
        <v>132.80000000000001</v>
      </c>
      <c r="H20" s="15">
        <v>0</v>
      </c>
      <c r="I20" s="28">
        <f t="shared" ref="I20:I25" si="5">SUM(F20+G20+H20)</f>
        <v>3307.9999999999986</v>
      </c>
    </row>
    <row r="21" spans="1:9" ht="13.35" customHeight="1" x14ac:dyDescent="0.2">
      <c r="A21" s="16" t="s">
        <v>14</v>
      </c>
      <c r="B21" s="15">
        <v>1413.0999999999995</v>
      </c>
      <c r="C21" s="15">
        <v>2.1</v>
      </c>
      <c r="D21" s="15">
        <v>-0.1</v>
      </c>
      <c r="E21" s="15">
        <f t="shared" si="4"/>
        <v>1415.0999999999995</v>
      </c>
      <c r="F21" s="15">
        <v>1415.5999999999995</v>
      </c>
      <c r="G21" s="15">
        <v>1.9</v>
      </c>
      <c r="H21" s="15">
        <v>0</v>
      </c>
      <c r="I21" s="28">
        <f t="shared" si="5"/>
        <v>1417.4999999999995</v>
      </c>
    </row>
    <row r="22" spans="1:9" ht="13.35" customHeight="1" x14ac:dyDescent="0.2">
      <c r="A22" s="14" t="s">
        <v>15</v>
      </c>
      <c r="B22" s="15">
        <v>340.5</v>
      </c>
      <c r="C22" s="15">
        <v>13.6</v>
      </c>
      <c r="D22" s="15">
        <v>0</v>
      </c>
      <c r="E22" s="15">
        <f t="shared" si="4"/>
        <v>354.1</v>
      </c>
      <c r="F22" s="15">
        <v>390.8</v>
      </c>
      <c r="G22" s="15">
        <v>51.6</v>
      </c>
      <c r="H22" s="15">
        <v>0</v>
      </c>
      <c r="I22" s="28">
        <f t="shared" si="5"/>
        <v>442.40000000000003</v>
      </c>
    </row>
    <row r="23" spans="1:9" ht="13.35" customHeight="1" x14ac:dyDescent="0.2">
      <c r="A23" s="14" t="s">
        <v>16</v>
      </c>
      <c r="B23" s="15">
        <v>369</v>
      </c>
      <c r="C23" s="15">
        <v>0</v>
      </c>
      <c r="D23" s="15">
        <v>0</v>
      </c>
      <c r="E23" s="15">
        <f t="shared" si="4"/>
        <v>369</v>
      </c>
      <c r="F23" s="15">
        <v>369</v>
      </c>
      <c r="G23" s="15">
        <v>0</v>
      </c>
      <c r="H23" s="15">
        <v>0</v>
      </c>
      <c r="I23" s="28">
        <f t="shared" si="5"/>
        <v>369</v>
      </c>
    </row>
    <row r="24" spans="1:9" ht="13.35" customHeight="1" x14ac:dyDescent="0.2">
      <c r="A24" s="16" t="s">
        <v>17</v>
      </c>
      <c r="B24" s="17">
        <v>0</v>
      </c>
      <c r="C24" s="17">
        <v>0</v>
      </c>
      <c r="D24" s="17">
        <v>0</v>
      </c>
      <c r="E24" s="15">
        <f t="shared" si="4"/>
        <v>0</v>
      </c>
      <c r="F24" s="17">
        <v>0</v>
      </c>
      <c r="G24" s="17">
        <v>0</v>
      </c>
      <c r="H24" s="17">
        <v>0</v>
      </c>
      <c r="I24" s="28">
        <f t="shared" si="5"/>
        <v>0</v>
      </c>
    </row>
    <row r="25" spans="1:9" ht="13.35" customHeight="1" x14ac:dyDescent="0.2">
      <c r="A25" s="13" t="s">
        <v>18</v>
      </c>
      <c r="B25" s="18">
        <v>0</v>
      </c>
      <c r="C25" s="18">
        <v>0</v>
      </c>
      <c r="D25" s="18">
        <v>0</v>
      </c>
      <c r="E25" s="29">
        <f t="shared" si="4"/>
        <v>0</v>
      </c>
      <c r="F25" s="18">
        <v>0</v>
      </c>
      <c r="G25" s="18">
        <v>0</v>
      </c>
      <c r="H25" s="18">
        <v>0</v>
      </c>
      <c r="I25" s="30">
        <f t="shared" si="5"/>
        <v>0</v>
      </c>
    </row>
    <row r="26" spans="1:9" ht="13.35" customHeight="1" x14ac:dyDescent="0.2">
      <c r="A26" s="13" t="s">
        <v>19</v>
      </c>
      <c r="B26" s="29">
        <f>SUM(B27+B34)</f>
        <v>12735.7</v>
      </c>
      <c r="C26" s="29">
        <f t="shared" ref="C26:I26" si="6">SUM(C27+C34)</f>
        <v>221.29999999999995</v>
      </c>
      <c r="D26" s="29">
        <f t="shared" si="6"/>
        <v>5.1999999999999993</v>
      </c>
      <c r="E26" s="29">
        <f t="shared" si="6"/>
        <v>12962.2</v>
      </c>
      <c r="F26" s="29">
        <f>SUM(F27+F34)</f>
        <v>13903.7</v>
      </c>
      <c r="G26" s="29">
        <f t="shared" ref="G26:H26" si="7">SUM(G27+G34)</f>
        <v>292.90000000000003</v>
      </c>
      <c r="H26" s="29">
        <f t="shared" si="7"/>
        <v>43.099999999999994</v>
      </c>
      <c r="I26" s="30">
        <f t="shared" si="6"/>
        <v>14239.699999999999</v>
      </c>
    </row>
    <row r="27" spans="1:9" ht="13.35" customHeight="1" x14ac:dyDescent="0.2">
      <c r="A27" s="13" t="s">
        <v>20</v>
      </c>
      <c r="B27" s="29">
        <f>SUM(B28+B29+B30+B31)</f>
        <v>908.4000000000002</v>
      </c>
      <c r="C27" s="29">
        <f t="shared" ref="C27:I27" si="8">SUM(C28+C29+C30+C31)</f>
        <v>0.70000000000000018</v>
      </c>
      <c r="D27" s="29">
        <f t="shared" si="8"/>
        <v>0</v>
      </c>
      <c r="E27" s="29">
        <f t="shared" si="8"/>
        <v>909.10000000000025</v>
      </c>
      <c r="F27" s="29">
        <f>SUM(F28+F29+F30+F31)</f>
        <v>916.40000000000032</v>
      </c>
      <c r="G27" s="29">
        <f t="shared" ref="G27:H27" si="9">SUM(G28+G29+G30+G31)</f>
        <v>4.5999999999999996</v>
      </c>
      <c r="H27" s="29">
        <f t="shared" si="9"/>
        <v>0</v>
      </c>
      <c r="I27" s="30">
        <f t="shared" si="8"/>
        <v>921.00000000000023</v>
      </c>
    </row>
    <row r="28" spans="1:9" ht="13.35" customHeight="1" x14ac:dyDescent="0.2">
      <c r="A28" s="14" t="s">
        <v>21</v>
      </c>
      <c r="B28" s="17">
        <v>0</v>
      </c>
      <c r="C28" s="17">
        <v>0</v>
      </c>
      <c r="D28" s="17">
        <v>0</v>
      </c>
      <c r="E28" s="15">
        <f>SUM(B28+C28+D28)</f>
        <v>0</v>
      </c>
      <c r="F28" s="17">
        <v>0</v>
      </c>
      <c r="G28" s="17">
        <v>0</v>
      </c>
      <c r="H28" s="17">
        <v>0</v>
      </c>
      <c r="I28" s="28">
        <f>SUM(F28+G28+H28)</f>
        <v>0</v>
      </c>
    </row>
    <row r="29" spans="1:9" ht="13.35" customHeight="1" x14ac:dyDescent="0.2">
      <c r="A29" s="16" t="s">
        <v>22</v>
      </c>
      <c r="B29" s="15">
        <v>66.899999999999991</v>
      </c>
      <c r="C29" s="15">
        <v>-1.4</v>
      </c>
      <c r="D29" s="15">
        <v>0</v>
      </c>
      <c r="E29" s="15">
        <f>SUM(B29+C29+D29)</f>
        <v>65.499999999999986</v>
      </c>
      <c r="F29" s="15">
        <v>60.599999999999987</v>
      </c>
      <c r="G29" s="15">
        <v>3.8</v>
      </c>
      <c r="H29" s="15">
        <v>0</v>
      </c>
      <c r="I29" s="28">
        <f>SUM(F29+G29+H29)</f>
        <v>64.399999999999991</v>
      </c>
    </row>
    <row r="30" spans="1:9" ht="13.35" customHeight="1" x14ac:dyDescent="0.2">
      <c r="A30" s="14" t="s">
        <v>23</v>
      </c>
      <c r="B30" s="17">
        <v>0</v>
      </c>
      <c r="C30" s="17">
        <v>0</v>
      </c>
      <c r="D30" s="17">
        <v>0</v>
      </c>
      <c r="E30" s="15">
        <f>SUM(B30+C30+D30)</f>
        <v>0</v>
      </c>
      <c r="F30" s="17">
        <v>0</v>
      </c>
      <c r="G30" s="17">
        <v>0</v>
      </c>
      <c r="H30" s="17">
        <v>0</v>
      </c>
      <c r="I30" s="28">
        <f>SUM(F30+G30+H30)</f>
        <v>0</v>
      </c>
    </row>
    <row r="31" spans="1:9" ht="13.35" customHeight="1" x14ac:dyDescent="0.2">
      <c r="A31" s="14" t="s">
        <v>24</v>
      </c>
      <c r="B31" s="15">
        <f>SUM(B32+B33)</f>
        <v>841.50000000000023</v>
      </c>
      <c r="C31" s="15">
        <f t="shared" ref="C31:I31" si="10">SUM(C32+C33)</f>
        <v>2.1</v>
      </c>
      <c r="D31" s="15">
        <f t="shared" si="10"/>
        <v>0</v>
      </c>
      <c r="E31" s="15">
        <f t="shared" si="10"/>
        <v>843.60000000000025</v>
      </c>
      <c r="F31" s="15">
        <f>SUM(F32+F33)</f>
        <v>855.8000000000003</v>
      </c>
      <c r="G31" s="15">
        <f t="shared" ref="G31:H31" si="11">SUM(G32+G33)</f>
        <v>0.8</v>
      </c>
      <c r="H31" s="15">
        <f t="shared" si="11"/>
        <v>0</v>
      </c>
      <c r="I31" s="28">
        <f t="shared" si="10"/>
        <v>856.60000000000025</v>
      </c>
    </row>
    <row r="32" spans="1:9" ht="13.35" customHeight="1" x14ac:dyDescent="0.2">
      <c r="A32" s="16" t="s">
        <v>15</v>
      </c>
      <c r="B32" s="15">
        <v>4</v>
      </c>
      <c r="C32" s="15">
        <v>0.1</v>
      </c>
      <c r="D32" s="15">
        <v>0</v>
      </c>
      <c r="E32" s="15">
        <f>SUM(B32+C32+D32)</f>
        <v>4.0999999999999996</v>
      </c>
      <c r="F32" s="15">
        <v>4.7</v>
      </c>
      <c r="G32" s="15">
        <v>0.5</v>
      </c>
      <c r="H32" s="15">
        <v>0</v>
      </c>
      <c r="I32" s="28">
        <f>SUM(F32+G32+H32)</f>
        <v>5.2</v>
      </c>
    </row>
    <row r="33" spans="1:9" ht="13.35" customHeight="1" x14ac:dyDescent="0.2">
      <c r="A33" s="14" t="s">
        <v>25</v>
      </c>
      <c r="B33" s="15">
        <v>837.50000000000023</v>
      </c>
      <c r="C33" s="15">
        <v>2</v>
      </c>
      <c r="D33" s="15">
        <v>0</v>
      </c>
      <c r="E33" s="15">
        <f>SUM(B33+C33+D33)</f>
        <v>839.50000000000023</v>
      </c>
      <c r="F33" s="15">
        <v>851.10000000000025</v>
      </c>
      <c r="G33" s="15">
        <v>0.30000000000000004</v>
      </c>
      <c r="H33" s="15">
        <v>0</v>
      </c>
      <c r="I33" s="28">
        <f>SUM(F33+G33+H33)</f>
        <v>851.4000000000002</v>
      </c>
    </row>
    <row r="34" spans="1:9" ht="13.35" customHeight="1" x14ac:dyDescent="0.2">
      <c r="A34" s="19" t="s">
        <v>26</v>
      </c>
      <c r="B34" s="29">
        <f>SUM(B35+B44+B49)</f>
        <v>11827.300000000001</v>
      </c>
      <c r="C34" s="29">
        <f t="shared" ref="C34:I34" si="12">SUM(C35+C44+C49)</f>
        <v>220.59999999999997</v>
      </c>
      <c r="D34" s="29">
        <f t="shared" si="12"/>
        <v>5.1999999999999993</v>
      </c>
      <c r="E34" s="29">
        <f t="shared" si="12"/>
        <v>12053.1</v>
      </c>
      <c r="F34" s="29">
        <f>SUM(F35+F44+F49)</f>
        <v>12987.300000000001</v>
      </c>
      <c r="G34" s="29">
        <f t="shared" ref="G34:H34" si="13">SUM(G35+G44+G49)</f>
        <v>288.3</v>
      </c>
      <c r="H34" s="29">
        <f t="shared" si="13"/>
        <v>43.099999999999994</v>
      </c>
      <c r="I34" s="30">
        <f t="shared" si="12"/>
        <v>13318.699999999999</v>
      </c>
    </row>
    <row r="35" spans="1:9" ht="13.35" customHeight="1" x14ac:dyDescent="0.2">
      <c r="A35" s="16" t="s">
        <v>27</v>
      </c>
      <c r="B35" s="15">
        <f>SUM(B36+B37+B38+B41)</f>
        <v>11461.1</v>
      </c>
      <c r="C35" s="15">
        <f t="shared" ref="C35:I35" si="14">SUM(C36+C37+C38+C41)</f>
        <v>168.39999999999998</v>
      </c>
      <c r="D35" s="15">
        <f t="shared" si="14"/>
        <v>5.1999999999999993</v>
      </c>
      <c r="E35" s="15">
        <f t="shared" si="14"/>
        <v>11634.7</v>
      </c>
      <c r="F35" s="15">
        <f>SUM(F36+F37+F38+F41)</f>
        <v>12593.2</v>
      </c>
      <c r="G35" s="15">
        <f t="shared" ref="G35:H35" si="15">SUM(G36+G37+G38+G41)</f>
        <v>-23.900000000000006</v>
      </c>
      <c r="H35" s="15">
        <f t="shared" si="15"/>
        <v>43.3</v>
      </c>
      <c r="I35" s="28">
        <f t="shared" si="14"/>
        <v>12612.599999999999</v>
      </c>
    </row>
    <row r="36" spans="1:9" ht="13.35" customHeight="1" x14ac:dyDescent="0.2">
      <c r="A36" s="14" t="s">
        <v>28</v>
      </c>
      <c r="B36" s="17">
        <v>0</v>
      </c>
      <c r="C36" s="17">
        <v>0</v>
      </c>
      <c r="D36" s="17">
        <v>0</v>
      </c>
      <c r="E36" s="15">
        <f>SUM(B36+C36+D36)</f>
        <v>0</v>
      </c>
      <c r="F36" s="17">
        <v>0</v>
      </c>
      <c r="G36" s="17">
        <v>0</v>
      </c>
      <c r="H36" s="17">
        <v>0</v>
      </c>
      <c r="I36" s="28">
        <f>SUM(F36+G36+H36)</f>
        <v>0</v>
      </c>
    </row>
    <row r="37" spans="1:9" ht="13.35" customHeight="1" x14ac:dyDescent="0.2">
      <c r="A37" s="14" t="s">
        <v>29</v>
      </c>
      <c r="B37" s="15">
        <v>1270.7999999999995</v>
      </c>
      <c r="C37" s="15">
        <v>-30.8</v>
      </c>
      <c r="D37" s="15">
        <v>5.0999999999999996</v>
      </c>
      <c r="E37" s="15">
        <f>SUM(B37+C37+D37)</f>
        <v>1245.0999999999995</v>
      </c>
      <c r="F37" s="15">
        <v>1150.7999999999993</v>
      </c>
      <c r="G37" s="15">
        <v>29.5</v>
      </c>
      <c r="H37" s="15">
        <v>43.3</v>
      </c>
      <c r="I37" s="28">
        <f>SUM(F37+G37+H37)</f>
        <v>1223.5999999999992</v>
      </c>
    </row>
    <row r="38" spans="1:9" ht="13.35" customHeight="1" x14ac:dyDescent="0.2">
      <c r="A38" s="16" t="s">
        <v>30</v>
      </c>
      <c r="B38" s="15">
        <f>SUM(B39+B40)</f>
        <v>7597.4000000000005</v>
      </c>
      <c r="C38" s="15">
        <f t="shared" ref="C38:I38" si="16">SUM(C39+C40)</f>
        <v>-276.60000000000002</v>
      </c>
      <c r="D38" s="15">
        <f t="shared" si="16"/>
        <v>0.1</v>
      </c>
      <c r="E38" s="15">
        <f t="shared" si="16"/>
        <v>7320.9000000000005</v>
      </c>
      <c r="F38" s="15">
        <f>SUM(F39+F40)</f>
        <v>7770.1000000000013</v>
      </c>
      <c r="G38" s="15">
        <f t="shared" ref="G38:H38" si="17">SUM(G39+G40)</f>
        <v>-195.5</v>
      </c>
      <c r="H38" s="15">
        <f t="shared" si="17"/>
        <v>0</v>
      </c>
      <c r="I38" s="28">
        <f t="shared" si="16"/>
        <v>7574.6</v>
      </c>
    </row>
    <row r="39" spans="1:9" ht="13.35" customHeight="1" x14ac:dyDescent="0.2">
      <c r="A39" s="14" t="s">
        <v>31</v>
      </c>
      <c r="B39" s="15">
        <v>5861.2</v>
      </c>
      <c r="C39" s="15">
        <v>-70.900000000000006</v>
      </c>
      <c r="D39" s="15">
        <v>0</v>
      </c>
      <c r="E39" s="15">
        <f>SUM(B39+C39+D39)</f>
        <v>5790.3</v>
      </c>
      <c r="F39" s="15">
        <v>6471.7000000000007</v>
      </c>
      <c r="G39" s="15">
        <v>-457.1</v>
      </c>
      <c r="H39" s="15">
        <v>0</v>
      </c>
      <c r="I39" s="28">
        <f>SUM(F39+G39+H39)</f>
        <v>6014.6</v>
      </c>
    </row>
    <row r="40" spans="1:9" ht="13.35" customHeight="1" x14ac:dyDescent="0.2">
      <c r="A40" s="14" t="s">
        <v>32</v>
      </c>
      <c r="B40" s="15">
        <v>1736.2000000000005</v>
      </c>
      <c r="C40" s="15">
        <v>-205.7</v>
      </c>
      <c r="D40" s="15">
        <v>0.1</v>
      </c>
      <c r="E40" s="15">
        <f>SUM(B40+C40+D40)</f>
        <v>1530.6000000000004</v>
      </c>
      <c r="F40" s="15">
        <v>1298.4000000000005</v>
      </c>
      <c r="G40" s="15">
        <v>261.60000000000002</v>
      </c>
      <c r="H40" s="15">
        <v>0</v>
      </c>
      <c r="I40" s="28">
        <f>SUM(F40+G40+H40)</f>
        <v>1560.0000000000005</v>
      </c>
    </row>
    <row r="41" spans="1:9" ht="13.35" customHeight="1" x14ac:dyDescent="0.2">
      <c r="A41" s="16" t="s">
        <v>33</v>
      </c>
      <c r="B41" s="15">
        <f>SUM(B42+B43)</f>
        <v>2592.8999999999996</v>
      </c>
      <c r="C41" s="15">
        <f t="shared" ref="C41:I41" si="18">SUM(C42+C43)</f>
        <v>475.8</v>
      </c>
      <c r="D41" s="15">
        <f t="shared" si="18"/>
        <v>0</v>
      </c>
      <c r="E41" s="15">
        <f t="shared" si="18"/>
        <v>3068.7</v>
      </c>
      <c r="F41" s="15">
        <f>SUM(F42+F43)</f>
        <v>3672.3</v>
      </c>
      <c r="G41" s="15">
        <f t="shared" ref="G41:H41" si="19">SUM(G42+G43)</f>
        <v>142.1</v>
      </c>
      <c r="H41" s="15">
        <f t="shared" si="19"/>
        <v>0</v>
      </c>
      <c r="I41" s="28">
        <f t="shared" si="18"/>
        <v>3814.4</v>
      </c>
    </row>
    <row r="42" spans="1:9" ht="13.35" customHeight="1" x14ac:dyDescent="0.2">
      <c r="A42" s="14" t="s">
        <v>34</v>
      </c>
      <c r="B42" s="15">
        <v>19.099999999999998</v>
      </c>
      <c r="C42" s="15">
        <v>0.8</v>
      </c>
      <c r="D42" s="15">
        <v>0</v>
      </c>
      <c r="E42" s="15">
        <f>SUM(B42+C42+D42)</f>
        <v>19.899999999999999</v>
      </c>
      <c r="F42" s="15">
        <v>24.7</v>
      </c>
      <c r="G42" s="15">
        <v>2.9</v>
      </c>
      <c r="H42" s="15">
        <v>0</v>
      </c>
      <c r="I42" s="28">
        <f>SUM(F42+G42+H42)</f>
        <v>27.599999999999998</v>
      </c>
    </row>
    <row r="43" spans="1:9" ht="13.35" customHeight="1" x14ac:dyDescent="0.2">
      <c r="A43" s="14" t="s">
        <v>35</v>
      </c>
      <c r="B43" s="15">
        <v>2573.7999999999997</v>
      </c>
      <c r="C43" s="15">
        <v>475</v>
      </c>
      <c r="D43" s="15">
        <v>0</v>
      </c>
      <c r="E43" s="15">
        <f>SUM(B43+C43+D43)</f>
        <v>3048.7999999999997</v>
      </c>
      <c r="F43" s="15">
        <v>3647.6000000000004</v>
      </c>
      <c r="G43" s="15">
        <v>139.19999999999999</v>
      </c>
      <c r="H43" s="15">
        <v>0</v>
      </c>
      <c r="I43" s="28">
        <f>SUM(F43+G43+H43)</f>
        <v>3786.8</v>
      </c>
    </row>
    <row r="44" spans="1:9" ht="13.35" customHeight="1" x14ac:dyDescent="0.2">
      <c r="A44" s="16" t="s">
        <v>36</v>
      </c>
      <c r="B44" s="15">
        <f>SUM(B45+B48)</f>
        <v>345.99999999999994</v>
      </c>
      <c r="C44" s="15">
        <f t="shared" ref="C44:I44" si="20">SUM(C45+C48)</f>
        <v>38.099999999999994</v>
      </c>
      <c r="D44" s="15">
        <f t="shared" si="20"/>
        <v>0</v>
      </c>
      <c r="E44" s="15">
        <f t="shared" si="20"/>
        <v>384.09999999999991</v>
      </c>
      <c r="F44" s="15">
        <f>SUM(F45+F48)</f>
        <v>356.09999999999991</v>
      </c>
      <c r="G44" s="15">
        <f t="shared" ref="G44:H44" si="21">SUM(G45+G48)</f>
        <v>335.90000000000003</v>
      </c>
      <c r="H44" s="15">
        <f t="shared" si="21"/>
        <v>-0.1</v>
      </c>
      <c r="I44" s="28">
        <f t="shared" si="20"/>
        <v>691.89999999999986</v>
      </c>
    </row>
    <row r="45" spans="1:9" ht="13.35" customHeight="1" x14ac:dyDescent="0.2">
      <c r="A45" s="16" t="s">
        <v>37</v>
      </c>
      <c r="B45" s="15">
        <f>SUM(B46+B47)</f>
        <v>173.90000000000006</v>
      </c>
      <c r="C45" s="15">
        <f t="shared" ref="C45:I45" si="22">SUM(C46+C47)</f>
        <v>37.099999999999994</v>
      </c>
      <c r="D45" s="15">
        <f t="shared" si="22"/>
        <v>0</v>
      </c>
      <c r="E45" s="15">
        <f t="shared" si="22"/>
        <v>211.00000000000006</v>
      </c>
      <c r="F45" s="15">
        <f>SUM(F46+F47)</f>
        <v>174.3</v>
      </c>
      <c r="G45" s="15">
        <f t="shared" ref="G45:H45" si="23">SUM(G46+G47)</f>
        <v>336.8</v>
      </c>
      <c r="H45" s="15">
        <f t="shared" si="23"/>
        <v>-0.1</v>
      </c>
      <c r="I45" s="28">
        <f t="shared" si="22"/>
        <v>511</v>
      </c>
    </row>
    <row r="46" spans="1:9" ht="13.35" customHeight="1" x14ac:dyDescent="0.2">
      <c r="A46" s="14" t="s">
        <v>31</v>
      </c>
      <c r="B46" s="15">
        <v>110.00000000000007</v>
      </c>
      <c r="C46" s="15">
        <v>-21.3</v>
      </c>
      <c r="D46" s="15">
        <v>0</v>
      </c>
      <c r="E46" s="15">
        <f>SUM(B46+C46+D46)</f>
        <v>88.700000000000074</v>
      </c>
      <c r="F46" s="15">
        <v>91.5</v>
      </c>
      <c r="G46" s="15">
        <v>339.8</v>
      </c>
      <c r="H46" s="15">
        <v>0</v>
      </c>
      <c r="I46" s="28">
        <f>SUM(F46+G46+H46)</f>
        <v>431.3</v>
      </c>
    </row>
    <row r="47" spans="1:9" ht="13.35" customHeight="1" x14ac:dyDescent="0.2">
      <c r="A47" s="14" t="s">
        <v>38</v>
      </c>
      <c r="B47" s="15">
        <v>63.9</v>
      </c>
      <c r="C47" s="15">
        <v>58.4</v>
      </c>
      <c r="D47" s="15">
        <v>0</v>
      </c>
      <c r="E47" s="15">
        <f>SUM(B47+C47+D47)</f>
        <v>122.3</v>
      </c>
      <c r="F47" s="15">
        <v>82.8</v>
      </c>
      <c r="G47" s="15">
        <v>-3</v>
      </c>
      <c r="H47" s="15">
        <v>-0.1</v>
      </c>
      <c r="I47" s="28">
        <f>SUM(F47+G47+H47)</f>
        <v>79.7</v>
      </c>
    </row>
    <row r="48" spans="1:9" ht="13.35" customHeight="1" x14ac:dyDescent="0.2">
      <c r="A48" s="16" t="s">
        <v>39</v>
      </c>
      <c r="B48" s="15">
        <v>172.09999999999988</v>
      </c>
      <c r="C48" s="15">
        <v>1</v>
      </c>
      <c r="D48" s="15">
        <v>0</v>
      </c>
      <c r="E48" s="15">
        <f>SUM(B48+C48+D48)</f>
        <v>173.09999999999988</v>
      </c>
      <c r="F48" s="15">
        <v>181.7999999999999</v>
      </c>
      <c r="G48" s="15">
        <v>-0.9</v>
      </c>
      <c r="H48" s="15">
        <v>0</v>
      </c>
      <c r="I48" s="28">
        <f>SUM(F48+G48+H48)</f>
        <v>180.89999999999989</v>
      </c>
    </row>
    <row r="49" spans="1:9" ht="13.35" customHeight="1" x14ac:dyDescent="0.2">
      <c r="A49" s="16" t="s">
        <v>40</v>
      </c>
      <c r="B49" s="15">
        <f>SUM(B50+B51+B52+B55)</f>
        <v>20.20000000000001</v>
      </c>
      <c r="C49" s="15">
        <f t="shared" ref="C49:I49" si="24">SUM(C50+C51+C52+C55)</f>
        <v>14.1</v>
      </c>
      <c r="D49" s="15">
        <f t="shared" si="24"/>
        <v>0</v>
      </c>
      <c r="E49" s="15">
        <f t="shared" si="24"/>
        <v>34.300000000000004</v>
      </c>
      <c r="F49" s="15">
        <f>SUM(F50+F51+F52+F55)</f>
        <v>37.999999999999986</v>
      </c>
      <c r="G49" s="15">
        <f t="shared" ref="G49:H49" si="25">SUM(G50+G51+G52+G55)</f>
        <v>-23.700000000000003</v>
      </c>
      <c r="H49" s="15">
        <f t="shared" si="25"/>
        <v>-0.1</v>
      </c>
      <c r="I49" s="28">
        <f t="shared" si="24"/>
        <v>14.199999999999989</v>
      </c>
    </row>
    <row r="50" spans="1:9" ht="13.35" customHeight="1" x14ac:dyDescent="0.2">
      <c r="A50" s="14" t="s">
        <v>28</v>
      </c>
      <c r="B50" s="17">
        <v>0</v>
      </c>
      <c r="C50" s="17">
        <v>0</v>
      </c>
      <c r="D50" s="17">
        <v>0</v>
      </c>
      <c r="E50" s="15">
        <f>SUM(B50+C50+D50)</f>
        <v>0</v>
      </c>
      <c r="F50" s="17">
        <v>0</v>
      </c>
      <c r="G50" s="17">
        <v>0</v>
      </c>
      <c r="H50" s="17">
        <v>0</v>
      </c>
      <c r="I50" s="28">
        <f>SUM(F50+G50+H50)</f>
        <v>0</v>
      </c>
    </row>
    <row r="51" spans="1:9" ht="13.35" customHeight="1" x14ac:dyDescent="0.2">
      <c r="A51" s="14" t="s">
        <v>29</v>
      </c>
      <c r="B51" s="15">
        <v>1.6999999999999975</v>
      </c>
      <c r="C51" s="15">
        <v>0.6</v>
      </c>
      <c r="D51" s="15">
        <v>0</v>
      </c>
      <c r="E51" s="15">
        <f>SUM(B51+C51+D51)</f>
        <v>2.2999999999999976</v>
      </c>
      <c r="F51" s="15">
        <v>1.6999999999999984</v>
      </c>
      <c r="G51" s="15">
        <v>4.9000000000000004</v>
      </c>
      <c r="H51" s="15">
        <v>0</v>
      </c>
      <c r="I51" s="28">
        <f>SUM(F51+G51+H51)</f>
        <v>6.5999999999999988</v>
      </c>
    </row>
    <row r="52" spans="1:9" ht="13.35" customHeight="1" x14ac:dyDescent="0.2">
      <c r="A52" s="16" t="s">
        <v>37</v>
      </c>
      <c r="B52" s="15">
        <f>SUM(B53+B54)</f>
        <v>18.500000000000011</v>
      </c>
      <c r="C52" s="15">
        <f t="shared" ref="C52:I52" si="26">SUM(C53+C54)</f>
        <v>13.5</v>
      </c>
      <c r="D52" s="15">
        <f t="shared" si="26"/>
        <v>0</v>
      </c>
      <c r="E52" s="15">
        <f t="shared" si="26"/>
        <v>32.000000000000007</v>
      </c>
      <c r="F52" s="15">
        <f>SUM(F53+F54)</f>
        <v>36.29999999999999</v>
      </c>
      <c r="G52" s="15">
        <f t="shared" ref="G52:H52" si="27">SUM(G53+G54)</f>
        <v>-28.6</v>
      </c>
      <c r="H52" s="15">
        <f t="shared" si="27"/>
        <v>-0.1</v>
      </c>
      <c r="I52" s="28">
        <f t="shared" si="26"/>
        <v>7.5999999999999908</v>
      </c>
    </row>
    <row r="53" spans="1:9" ht="13.35" customHeight="1" x14ac:dyDescent="0.2">
      <c r="A53" s="14" t="s">
        <v>31</v>
      </c>
      <c r="B53" s="15">
        <v>18.000000000000011</v>
      </c>
      <c r="C53" s="15">
        <v>13.7</v>
      </c>
      <c r="D53" s="15">
        <v>0</v>
      </c>
      <c r="E53" s="15">
        <f>SUM(B53+C53+D53)</f>
        <v>31.70000000000001</v>
      </c>
      <c r="F53" s="15">
        <v>8</v>
      </c>
      <c r="G53" s="15">
        <v>-0.6</v>
      </c>
      <c r="H53" s="15">
        <v>-0.1</v>
      </c>
      <c r="I53" s="28">
        <f>SUM(F53+G53+H53)</f>
        <v>7.3000000000000007</v>
      </c>
    </row>
    <row r="54" spans="1:9" ht="13.35" customHeight="1" x14ac:dyDescent="0.2">
      <c r="A54" s="14" t="s">
        <v>38</v>
      </c>
      <c r="B54" s="15">
        <v>0.5</v>
      </c>
      <c r="C54" s="15">
        <v>-0.2</v>
      </c>
      <c r="D54" s="15">
        <v>0</v>
      </c>
      <c r="E54" s="15">
        <f>SUM(B54+C54+D54)</f>
        <v>0.3</v>
      </c>
      <c r="F54" s="15">
        <v>28.29999999999999</v>
      </c>
      <c r="G54" s="15">
        <v>-28</v>
      </c>
      <c r="H54" s="15">
        <v>0</v>
      </c>
      <c r="I54" s="28">
        <f>SUM(F54+G54+H54)</f>
        <v>0.29999999999999005</v>
      </c>
    </row>
    <row r="55" spans="1:9" ht="13.35" customHeight="1" x14ac:dyDescent="0.2">
      <c r="A55" s="16" t="s">
        <v>39</v>
      </c>
      <c r="B55" s="17">
        <v>0</v>
      </c>
      <c r="C55" s="17">
        <v>0</v>
      </c>
      <c r="D55" s="17">
        <v>0</v>
      </c>
      <c r="E55" s="15">
        <f>SUM(B55+C55+D55)</f>
        <v>0</v>
      </c>
      <c r="F55" s="17">
        <v>0</v>
      </c>
      <c r="G55" s="17">
        <v>0</v>
      </c>
      <c r="H55" s="17">
        <v>0</v>
      </c>
      <c r="I55" s="28">
        <f>SUM(F55+G55+H55)</f>
        <v>0</v>
      </c>
    </row>
    <row r="56" spans="1:9" ht="13.35" customHeight="1" x14ac:dyDescent="0.2">
      <c r="A56" s="13" t="s">
        <v>41</v>
      </c>
      <c r="B56" s="29">
        <f t="shared" ref="B56:I56" si="28">SUM(B57+B69+B78+B86)</f>
        <v>47530.400000000001</v>
      </c>
      <c r="C56" s="29">
        <f t="shared" si="28"/>
        <v>-303.5</v>
      </c>
      <c r="D56" s="29">
        <f t="shared" si="28"/>
        <v>-0.30000000000000004</v>
      </c>
      <c r="E56" s="29">
        <f t="shared" si="28"/>
        <v>47226.600000000013</v>
      </c>
      <c r="F56" s="29">
        <f t="shared" si="28"/>
        <v>48566.600000000006</v>
      </c>
      <c r="G56" s="29">
        <f t="shared" si="28"/>
        <v>-1026.8</v>
      </c>
      <c r="H56" s="29">
        <f t="shared" si="28"/>
        <v>0</v>
      </c>
      <c r="I56" s="30">
        <f t="shared" si="28"/>
        <v>47539.80000000001</v>
      </c>
    </row>
    <row r="57" spans="1:9" ht="13.35" customHeight="1" x14ac:dyDescent="0.2">
      <c r="A57" s="13" t="s">
        <v>42</v>
      </c>
      <c r="B57" s="29">
        <f>SUM(B58)</f>
        <v>6479.1999999999989</v>
      </c>
      <c r="C57" s="29">
        <f t="shared" ref="C57:I57" si="29">SUM(C58)</f>
        <v>123.69999999999999</v>
      </c>
      <c r="D57" s="29">
        <f t="shared" si="29"/>
        <v>0</v>
      </c>
      <c r="E57" s="29">
        <f t="shared" si="29"/>
        <v>6602.9</v>
      </c>
      <c r="F57" s="29">
        <f>SUM(F58)</f>
        <v>6977.1</v>
      </c>
      <c r="G57" s="29">
        <f t="shared" ref="G57:H57" si="30">SUM(G58)</f>
        <v>137.9</v>
      </c>
      <c r="H57" s="29">
        <f t="shared" si="30"/>
        <v>0</v>
      </c>
      <c r="I57" s="30">
        <f t="shared" si="29"/>
        <v>7115.0000000000009</v>
      </c>
    </row>
    <row r="58" spans="1:9" ht="13.35" customHeight="1" x14ac:dyDescent="0.2">
      <c r="A58" s="16" t="s">
        <v>43</v>
      </c>
      <c r="B58" s="15">
        <f>SUM(B59+B64)</f>
        <v>6479.1999999999989</v>
      </c>
      <c r="C58" s="15">
        <f t="shared" ref="C58:I58" si="31">SUM(C59+C64)</f>
        <v>123.69999999999999</v>
      </c>
      <c r="D58" s="15">
        <f t="shared" si="31"/>
        <v>0</v>
      </c>
      <c r="E58" s="15">
        <f t="shared" si="31"/>
        <v>6602.9</v>
      </c>
      <c r="F58" s="15">
        <f>SUM(F59+F64)</f>
        <v>6977.1</v>
      </c>
      <c r="G58" s="15">
        <f t="shared" ref="G58:H58" si="32">SUM(G59+G64)</f>
        <v>137.9</v>
      </c>
      <c r="H58" s="15">
        <f t="shared" si="32"/>
        <v>0</v>
      </c>
      <c r="I58" s="28">
        <f t="shared" si="31"/>
        <v>7115.0000000000009</v>
      </c>
    </row>
    <row r="59" spans="1:9" ht="13.35" customHeight="1" x14ac:dyDescent="0.2">
      <c r="A59" s="16" t="s">
        <v>44</v>
      </c>
      <c r="B59" s="15">
        <f>SUM(B60+B61+B62+B63)</f>
        <v>933.69999999999982</v>
      </c>
      <c r="C59" s="15">
        <f t="shared" ref="C59:I59" si="33">SUM(C60+C61+C62+C63)</f>
        <v>41.800000000000004</v>
      </c>
      <c r="D59" s="15">
        <f t="shared" si="33"/>
        <v>0</v>
      </c>
      <c r="E59" s="15">
        <f t="shared" si="33"/>
        <v>975.49999999999989</v>
      </c>
      <c r="F59" s="15">
        <f>SUM(F60+F61+F62+F63)</f>
        <v>1101.8999999999999</v>
      </c>
      <c r="G59" s="15">
        <f t="shared" ref="G59:H59" si="34">SUM(G60+G61+G62+G63)</f>
        <v>49.1</v>
      </c>
      <c r="H59" s="15">
        <f t="shared" si="34"/>
        <v>0</v>
      </c>
      <c r="I59" s="28">
        <f t="shared" si="33"/>
        <v>1151</v>
      </c>
    </row>
    <row r="60" spans="1:9" ht="13.35" customHeight="1" x14ac:dyDescent="0.2">
      <c r="A60" s="14" t="s">
        <v>45</v>
      </c>
      <c r="B60" s="15">
        <v>169.60000000000002</v>
      </c>
      <c r="C60" s="15">
        <v>0.5</v>
      </c>
      <c r="D60" s="15">
        <v>0</v>
      </c>
      <c r="E60" s="15">
        <f>SUM(B60+C60+D60)</f>
        <v>170.10000000000002</v>
      </c>
      <c r="F60" s="15">
        <v>171.60000000000002</v>
      </c>
      <c r="G60" s="15">
        <v>0.5</v>
      </c>
      <c r="H60" s="15">
        <v>0</v>
      </c>
      <c r="I60" s="28">
        <f>SUM(F60+G60+H60)</f>
        <v>172.10000000000002</v>
      </c>
    </row>
    <row r="61" spans="1:9" ht="13.35" customHeight="1" x14ac:dyDescent="0.2">
      <c r="A61" s="14" t="s">
        <v>46</v>
      </c>
      <c r="B61" s="17">
        <v>0</v>
      </c>
      <c r="C61" s="17">
        <v>0</v>
      </c>
      <c r="D61" s="17">
        <v>0</v>
      </c>
      <c r="E61" s="15">
        <f>SUM(B61+C61+D61)</f>
        <v>0</v>
      </c>
      <c r="F61" s="17">
        <v>0</v>
      </c>
      <c r="G61" s="17">
        <v>0</v>
      </c>
      <c r="H61" s="17">
        <v>0</v>
      </c>
      <c r="I61" s="28">
        <f>SUM(F61+G61+H61)</f>
        <v>0</v>
      </c>
    </row>
    <row r="62" spans="1:9" ht="13.35" customHeight="1" x14ac:dyDescent="0.2">
      <c r="A62" s="14" t="s">
        <v>47</v>
      </c>
      <c r="B62" s="15">
        <v>706.19999999999982</v>
      </c>
      <c r="C62" s="15">
        <v>41.1</v>
      </c>
      <c r="D62" s="15">
        <v>0</v>
      </c>
      <c r="E62" s="15">
        <f>SUM(B62+C62+D62)</f>
        <v>747.29999999999984</v>
      </c>
      <c r="F62" s="15">
        <v>871.59999999999991</v>
      </c>
      <c r="G62" s="15">
        <v>48.4</v>
      </c>
      <c r="H62" s="15">
        <v>0</v>
      </c>
      <c r="I62" s="28">
        <f>SUM(F62+G62+H62)</f>
        <v>919.99999999999989</v>
      </c>
    </row>
    <row r="63" spans="1:9" ht="13.35" customHeight="1" x14ac:dyDescent="0.2">
      <c r="A63" s="14" t="s">
        <v>48</v>
      </c>
      <c r="B63" s="15">
        <v>57.899999999999991</v>
      </c>
      <c r="C63" s="15">
        <v>0.2</v>
      </c>
      <c r="D63" s="15">
        <v>0</v>
      </c>
      <c r="E63" s="15">
        <f>SUM(B63+C63+D63)</f>
        <v>58.099999999999994</v>
      </c>
      <c r="F63" s="15">
        <v>58.7</v>
      </c>
      <c r="G63" s="15">
        <v>0.2</v>
      </c>
      <c r="H63" s="15">
        <v>0</v>
      </c>
      <c r="I63" s="28">
        <f>SUM(F63+G63+H63)</f>
        <v>58.900000000000006</v>
      </c>
    </row>
    <row r="64" spans="1:9" ht="13.35" customHeight="1" x14ac:dyDescent="0.2">
      <c r="A64" s="16" t="s">
        <v>49</v>
      </c>
      <c r="B64" s="15">
        <f>SUM(B65+B66+B67+B68)</f>
        <v>5545.4999999999991</v>
      </c>
      <c r="C64" s="15">
        <f t="shared" ref="C64:I64" si="35">SUM(C65+C66+C67+C68)</f>
        <v>81.899999999999991</v>
      </c>
      <c r="D64" s="15">
        <f t="shared" si="35"/>
        <v>0</v>
      </c>
      <c r="E64" s="15">
        <f t="shared" si="35"/>
        <v>5627.4</v>
      </c>
      <c r="F64" s="15">
        <f>SUM(F65+F66+F67+F68)</f>
        <v>5875.2000000000007</v>
      </c>
      <c r="G64" s="15">
        <f t="shared" ref="G64:H64" si="36">SUM(G65+G66+G67+G68)</f>
        <v>88.8</v>
      </c>
      <c r="H64" s="15">
        <f t="shared" si="36"/>
        <v>0</v>
      </c>
      <c r="I64" s="28">
        <f t="shared" si="35"/>
        <v>5964.0000000000009</v>
      </c>
    </row>
    <row r="65" spans="1:9" ht="13.35" customHeight="1" x14ac:dyDescent="0.2">
      <c r="A65" s="14" t="s">
        <v>50</v>
      </c>
      <c r="B65" s="15">
        <v>820.40000000000009</v>
      </c>
      <c r="C65" s="15">
        <v>0</v>
      </c>
      <c r="D65" s="15">
        <v>0</v>
      </c>
      <c r="E65" s="15">
        <f>SUM(B65+C65+D65)</f>
        <v>820.40000000000009</v>
      </c>
      <c r="F65" s="15">
        <v>820.40000000000009</v>
      </c>
      <c r="G65" s="15">
        <v>0</v>
      </c>
      <c r="H65" s="15">
        <v>0</v>
      </c>
      <c r="I65" s="28">
        <f>SUM(F65+G65+H65)</f>
        <v>820.40000000000009</v>
      </c>
    </row>
    <row r="66" spans="1:9" ht="13.35" customHeight="1" x14ac:dyDescent="0.2">
      <c r="A66" s="14" t="s">
        <v>51</v>
      </c>
      <c r="B66" s="17">
        <v>0</v>
      </c>
      <c r="C66" s="17">
        <v>0</v>
      </c>
      <c r="D66" s="17">
        <v>0</v>
      </c>
      <c r="E66" s="15">
        <f>SUM(B66+C66+D66)</f>
        <v>0</v>
      </c>
      <c r="F66" s="17">
        <v>0</v>
      </c>
      <c r="G66" s="17">
        <v>0</v>
      </c>
      <c r="H66" s="17">
        <v>0</v>
      </c>
      <c r="I66" s="28">
        <f>SUM(F66+G66+H66)</f>
        <v>0</v>
      </c>
    </row>
    <row r="67" spans="1:9" ht="13.35" customHeight="1" x14ac:dyDescent="0.2">
      <c r="A67" s="14" t="s">
        <v>47</v>
      </c>
      <c r="B67" s="15">
        <v>4496.8999999999996</v>
      </c>
      <c r="C67" s="15">
        <v>67.599999999999994</v>
      </c>
      <c r="D67" s="15">
        <v>0</v>
      </c>
      <c r="E67" s="15">
        <f>SUM(B67+C67+D67)</f>
        <v>4564.5</v>
      </c>
      <c r="F67" s="15">
        <v>4769.4000000000005</v>
      </c>
      <c r="G67" s="15">
        <v>74.5</v>
      </c>
      <c r="H67" s="15">
        <v>0</v>
      </c>
      <c r="I67" s="28">
        <f>SUM(F67+G67+H67)</f>
        <v>4843.9000000000005</v>
      </c>
    </row>
    <row r="68" spans="1:9" ht="13.35" customHeight="1" x14ac:dyDescent="0.2">
      <c r="A68" s="14" t="s">
        <v>52</v>
      </c>
      <c r="B68" s="15">
        <v>228.19999999999982</v>
      </c>
      <c r="C68" s="15">
        <v>14.3</v>
      </c>
      <c r="D68" s="15">
        <v>0</v>
      </c>
      <c r="E68" s="15">
        <f>SUM(B68+C68+D68)</f>
        <v>242.49999999999983</v>
      </c>
      <c r="F68" s="15">
        <v>285.39999999999986</v>
      </c>
      <c r="G68" s="15">
        <v>14.3</v>
      </c>
      <c r="H68" s="15">
        <v>0</v>
      </c>
      <c r="I68" s="28">
        <f>SUM(F68+G68+H68)</f>
        <v>299.69999999999987</v>
      </c>
    </row>
    <row r="69" spans="1:9" ht="13.35" customHeight="1" x14ac:dyDescent="0.2">
      <c r="A69" s="13" t="s">
        <v>53</v>
      </c>
      <c r="B69" s="29">
        <f t="shared" ref="B69:I69" si="37">SUM(B70+B71+B72+B77)</f>
        <v>25247.000000000007</v>
      </c>
      <c r="C69" s="29">
        <f t="shared" si="37"/>
        <v>-1001.2</v>
      </c>
      <c r="D69" s="29">
        <f t="shared" si="37"/>
        <v>0</v>
      </c>
      <c r="E69" s="29">
        <f t="shared" si="37"/>
        <v>24245.80000000001</v>
      </c>
      <c r="F69" s="29">
        <f t="shared" si="37"/>
        <v>24885.900000000009</v>
      </c>
      <c r="G69" s="29">
        <f t="shared" si="37"/>
        <v>-765.8</v>
      </c>
      <c r="H69" s="29">
        <f t="shared" si="37"/>
        <v>0</v>
      </c>
      <c r="I69" s="30">
        <f t="shared" si="37"/>
        <v>24120.100000000009</v>
      </c>
    </row>
    <row r="70" spans="1:9" ht="13.35" customHeight="1" x14ac:dyDescent="0.2">
      <c r="A70" s="14" t="s">
        <v>54</v>
      </c>
      <c r="B70" s="17">
        <v>0</v>
      </c>
      <c r="C70" s="17">
        <v>0</v>
      </c>
      <c r="D70" s="17">
        <v>0</v>
      </c>
      <c r="E70" s="15">
        <f>SUM(B70+C70+D70)</f>
        <v>0</v>
      </c>
      <c r="F70" s="17">
        <v>0</v>
      </c>
      <c r="G70" s="17">
        <v>0</v>
      </c>
      <c r="H70" s="17">
        <v>0</v>
      </c>
      <c r="I70" s="28">
        <f>SUM(F70+G70+H70)</f>
        <v>0</v>
      </c>
    </row>
    <row r="71" spans="1:9" ht="13.35" customHeight="1" x14ac:dyDescent="0.2">
      <c r="A71" s="16" t="s">
        <v>55</v>
      </c>
      <c r="B71" s="15">
        <v>257.5</v>
      </c>
      <c r="C71" s="15">
        <v>0</v>
      </c>
      <c r="D71" s="15">
        <v>0</v>
      </c>
      <c r="E71" s="15">
        <f>SUM(B71+C71+D71)</f>
        <v>257.5</v>
      </c>
      <c r="F71" s="15">
        <v>257.5</v>
      </c>
      <c r="G71" s="15">
        <v>0</v>
      </c>
      <c r="H71" s="15">
        <v>0</v>
      </c>
      <c r="I71" s="28">
        <f>SUM(F71+G71+H71)</f>
        <v>257.5</v>
      </c>
    </row>
    <row r="72" spans="1:9" ht="13.35" customHeight="1" x14ac:dyDescent="0.2">
      <c r="A72" s="14" t="s">
        <v>56</v>
      </c>
      <c r="B72" s="15">
        <f>SUM(B73+B74)</f>
        <v>24989.500000000007</v>
      </c>
      <c r="C72" s="15">
        <f t="shared" ref="C72:I72" si="38">SUM(C73+C74)</f>
        <v>-1001.2</v>
      </c>
      <c r="D72" s="15">
        <f t="shared" si="38"/>
        <v>0</v>
      </c>
      <c r="E72" s="15">
        <f t="shared" si="38"/>
        <v>23988.30000000001</v>
      </c>
      <c r="F72" s="15">
        <f>SUM(F73+F74)</f>
        <v>24628.400000000009</v>
      </c>
      <c r="G72" s="15">
        <f t="shared" ref="G72:H72" si="39">SUM(G73+G74)</f>
        <v>-765.8</v>
      </c>
      <c r="H72" s="15">
        <f t="shared" si="39"/>
        <v>0</v>
      </c>
      <c r="I72" s="28">
        <f t="shared" si="38"/>
        <v>23862.600000000009</v>
      </c>
    </row>
    <row r="73" spans="1:9" ht="13.35" customHeight="1" x14ac:dyDescent="0.2">
      <c r="A73" s="14" t="s">
        <v>57</v>
      </c>
      <c r="B73" s="17">
        <v>0</v>
      </c>
      <c r="C73" s="17">
        <v>0</v>
      </c>
      <c r="D73" s="17">
        <v>0</v>
      </c>
      <c r="E73" s="15">
        <f>SUM(B73+C73+D73)</f>
        <v>0</v>
      </c>
      <c r="F73" s="17">
        <v>0</v>
      </c>
      <c r="G73" s="17">
        <v>0</v>
      </c>
      <c r="H73" s="17">
        <v>0</v>
      </c>
      <c r="I73" s="28">
        <f>SUM(F73+G73+H73)</f>
        <v>0</v>
      </c>
    </row>
    <row r="74" spans="1:9" ht="13.35" customHeight="1" x14ac:dyDescent="0.2">
      <c r="A74" s="14" t="s">
        <v>58</v>
      </c>
      <c r="B74" s="15">
        <f>SUM(B75+B76)</f>
        <v>24989.500000000007</v>
      </c>
      <c r="C74" s="15">
        <f t="shared" ref="C74:I74" si="40">SUM(C75+C76)</f>
        <v>-1001.2</v>
      </c>
      <c r="D74" s="15">
        <f t="shared" si="40"/>
        <v>0</v>
      </c>
      <c r="E74" s="15">
        <f t="shared" si="40"/>
        <v>23988.30000000001</v>
      </c>
      <c r="F74" s="15">
        <f>SUM(F75+F76)</f>
        <v>24628.400000000009</v>
      </c>
      <c r="G74" s="15">
        <f t="shared" ref="G74:H74" si="41">SUM(G75+G76)</f>
        <v>-765.8</v>
      </c>
      <c r="H74" s="15">
        <f t="shared" si="41"/>
        <v>0</v>
      </c>
      <c r="I74" s="28">
        <f t="shared" si="40"/>
        <v>23862.600000000009</v>
      </c>
    </row>
    <row r="75" spans="1:9" ht="13.35" customHeight="1" x14ac:dyDescent="0.2">
      <c r="A75" s="14" t="s">
        <v>59</v>
      </c>
      <c r="B75" s="15">
        <v>14639.500000000007</v>
      </c>
      <c r="C75" s="15">
        <v>-579.79999999999995</v>
      </c>
      <c r="D75" s="15">
        <v>0</v>
      </c>
      <c r="E75" s="15">
        <f>SUM(B75+C75+D75)</f>
        <v>14059.700000000008</v>
      </c>
      <c r="F75" s="15">
        <v>14975.500000000007</v>
      </c>
      <c r="G75" s="15">
        <v>-463.79999999999995</v>
      </c>
      <c r="H75" s="15">
        <v>0</v>
      </c>
      <c r="I75" s="28">
        <f>SUM(F75+G75+H75)</f>
        <v>14511.700000000008</v>
      </c>
    </row>
    <row r="76" spans="1:9" ht="13.35" customHeight="1" x14ac:dyDescent="0.2">
      <c r="A76" s="14" t="s">
        <v>60</v>
      </c>
      <c r="B76" s="15">
        <v>10350.000000000002</v>
      </c>
      <c r="C76" s="15">
        <v>-421.40000000000003</v>
      </c>
      <c r="D76" s="15">
        <v>0</v>
      </c>
      <c r="E76" s="15">
        <f>SUM(B76+C76+D76)</f>
        <v>9928.6000000000022</v>
      </c>
      <c r="F76" s="15">
        <v>9652.9000000000015</v>
      </c>
      <c r="G76" s="15">
        <v>-302</v>
      </c>
      <c r="H76" s="15">
        <v>0</v>
      </c>
      <c r="I76" s="28">
        <f>SUM(F76+G76+H76)</f>
        <v>9350.9000000000015</v>
      </c>
    </row>
    <row r="77" spans="1:9" ht="13.35" customHeight="1" x14ac:dyDescent="0.2">
      <c r="A77" s="16" t="s">
        <v>61</v>
      </c>
      <c r="B77" s="17">
        <v>0</v>
      </c>
      <c r="C77" s="17">
        <v>0</v>
      </c>
      <c r="D77" s="17">
        <v>0</v>
      </c>
      <c r="E77" s="15">
        <f>SUM(B77+C77+D77)</f>
        <v>0</v>
      </c>
      <c r="F77" s="17">
        <v>0</v>
      </c>
      <c r="G77" s="17">
        <v>0</v>
      </c>
      <c r="H77" s="17">
        <v>0</v>
      </c>
      <c r="I77" s="28">
        <f>SUM(F77+G77+H77)</f>
        <v>0</v>
      </c>
    </row>
    <row r="78" spans="1:9" ht="13.35" customHeight="1" x14ac:dyDescent="0.2">
      <c r="A78" s="13" t="s">
        <v>62</v>
      </c>
      <c r="B78" s="29">
        <f>SUM(B79+B80+B81+B84)</f>
        <v>14054.5</v>
      </c>
      <c r="C78" s="29">
        <f t="shared" ref="C78:I78" si="42">SUM(C79+C80+C81+C84)</f>
        <v>436.09999999999997</v>
      </c>
      <c r="D78" s="29">
        <f t="shared" si="42"/>
        <v>-0.30000000000000004</v>
      </c>
      <c r="E78" s="29">
        <f t="shared" si="42"/>
        <v>14490.3</v>
      </c>
      <c r="F78" s="29">
        <f>SUM(F79+F80+F81+F84)</f>
        <v>14686.199999999999</v>
      </c>
      <c r="G78" s="29">
        <f t="shared" ref="G78:H78" si="43">SUM(G79+G80+G81+G84)</f>
        <v>-500.70000000000005</v>
      </c>
      <c r="H78" s="29">
        <f t="shared" si="43"/>
        <v>0.1</v>
      </c>
      <c r="I78" s="30">
        <f t="shared" si="42"/>
        <v>14185.599999999999</v>
      </c>
    </row>
    <row r="79" spans="1:9" ht="13.35" customHeight="1" x14ac:dyDescent="0.2">
      <c r="A79" s="14" t="s">
        <v>63</v>
      </c>
      <c r="B79" s="17">
        <v>0</v>
      </c>
      <c r="C79" s="17">
        <v>0</v>
      </c>
      <c r="D79" s="17">
        <v>0</v>
      </c>
      <c r="E79" s="15">
        <f>SUM(B79+C79+D79)</f>
        <v>0</v>
      </c>
      <c r="F79" s="17">
        <v>0</v>
      </c>
      <c r="G79" s="17">
        <v>0</v>
      </c>
      <c r="H79" s="17">
        <v>0</v>
      </c>
      <c r="I79" s="28">
        <f>SUM(F79+G79+H79)</f>
        <v>0</v>
      </c>
    </row>
    <row r="80" spans="1:9" ht="13.35" customHeight="1" x14ac:dyDescent="0.2">
      <c r="A80" s="14" t="s">
        <v>64</v>
      </c>
      <c r="B80" s="15">
        <v>18.5</v>
      </c>
      <c r="C80" s="15">
        <v>18.5</v>
      </c>
      <c r="D80" s="15">
        <v>-0.1</v>
      </c>
      <c r="E80" s="15">
        <f>SUM(B80+C80+D80)</f>
        <v>36.9</v>
      </c>
      <c r="F80" s="15">
        <v>55.7</v>
      </c>
      <c r="G80" s="15">
        <v>1</v>
      </c>
      <c r="H80" s="15">
        <v>0.1</v>
      </c>
      <c r="I80" s="28">
        <f>SUM(F80+G80+H80)</f>
        <v>56.800000000000004</v>
      </c>
    </row>
    <row r="81" spans="1:9" ht="13.35" customHeight="1" x14ac:dyDescent="0.2">
      <c r="A81" s="16" t="s">
        <v>65</v>
      </c>
      <c r="B81" s="15">
        <f>SUM(B82+B83)</f>
        <v>11477.1</v>
      </c>
      <c r="C81" s="15">
        <f t="shared" ref="C81:I81" si="44">SUM(C82+C83)</f>
        <v>329.79999999999995</v>
      </c>
      <c r="D81" s="15">
        <f t="shared" si="44"/>
        <v>-0.2</v>
      </c>
      <c r="E81" s="15">
        <f t="shared" si="44"/>
        <v>11806.699999999999</v>
      </c>
      <c r="F81" s="15">
        <f>SUM(F82+F83)</f>
        <v>12184.599999999999</v>
      </c>
      <c r="G81" s="15">
        <f t="shared" ref="G81:H81" si="45">SUM(G82+G83)</f>
        <v>-687.5</v>
      </c>
      <c r="H81" s="15">
        <f t="shared" si="45"/>
        <v>0</v>
      </c>
      <c r="I81" s="28">
        <f t="shared" si="44"/>
        <v>11497.099999999999</v>
      </c>
    </row>
    <row r="82" spans="1:9" ht="13.35" customHeight="1" x14ac:dyDescent="0.2">
      <c r="A82" s="14" t="s">
        <v>66</v>
      </c>
      <c r="B82" s="15">
        <v>7035.3000000000011</v>
      </c>
      <c r="C82" s="15">
        <v>436.4</v>
      </c>
      <c r="D82" s="15">
        <v>-0.1</v>
      </c>
      <c r="E82" s="15">
        <f>SUM(B82+C82+D82)</f>
        <v>7471.6</v>
      </c>
      <c r="F82" s="15">
        <v>7967.2</v>
      </c>
      <c r="G82" s="15">
        <v>-1143.2</v>
      </c>
      <c r="H82" s="15">
        <v>0</v>
      </c>
      <c r="I82" s="28">
        <f>SUM(F82+G82+H82)</f>
        <v>6824</v>
      </c>
    </row>
    <row r="83" spans="1:9" ht="13.35" customHeight="1" x14ac:dyDescent="0.2">
      <c r="A83" s="14" t="s">
        <v>67</v>
      </c>
      <c r="B83" s="15">
        <v>4441.7999999999993</v>
      </c>
      <c r="C83" s="15">
        <v>-106.60000000000001</v>
      </c>
      <c r="D83" s="15">
        <v>-0.1</v>
      </c>
      <c r="E83" s="15">
        <f>SUM(B83+C83+D83)</f>
        <v>4335.0999999999985</v>
      </c>
      <c r="F83" s="15">
        <v>4217.3999999999978</v>
      </c>
      <c r="G83" s="15">
        <v>455.7</v>
      </c>
      <c r="H83" s="15">
        <v>0</v>
      </c>
      <c r="I83" s="28">
        <f>SUM(F83+G83+H83)</f>
        <v>4673.0999999999976</v>
      </c>
    </row>
    <row r="84" spans="1:9" ht="13.35" customHeight="1" x14ac:dyDescent="0.2">
      <c r="A84" s="16" t="s">
        <v>68</v>
      </c>
      <c r="B84" s="15">
        <v>2558.9</v>
      </c>
      <c r="C84" s="15">
        <v>87.8</v>
      </c>
      <c r="D84" s="15">
        <v>0</v>
      </c>
      <c r="E84" s="15">
        <f>SUM(B84+C84+D84)</f>
        <v>2646.7000000000003</v>
      </c>
      <c r="F84" s="15">
        <v>2445.9</v>
      </c>
      <c r="G84" s="15">
        <v>185.79999999999998</v>
      </c>
      <c r="H84" s="15">
        <v>0</v>
      </c>
      <c r="I84" s="28">
        <f>SUM(F84+G84+H84)</f>
        <v>2631.7000000000003</v>
      </c>
    </row>
    <row r="85" spans="1:9" ht="12.75" customHeight="1" x14ac:dyDescent="0.2">
      <c r="A85" s="16" t="s">
        <v>193</v>
      </c>
      <c r="B85" s="15"/>
      <c r="C85" s="15"/>
      <c r="D85" s="15"/>
      <c r="E85" s="15"/>
      <c r="F85" s="15"/>
      <c r="G85" s="15"/>
      <c r="H85" s="15"/>
      <c r="I85" s="28"/>
    </row>
    <row r="86" spans="1:9" ht="12.95" customHeight="1" x14ac:dyDescent="0.2">
      <c r="A86" s="13" t="s">
        <v>69</v>
      </c>
      <c r="B86" s="29">
        <f>SUM(B87+B90+B93+B98)</f>
        <v>1749.7000000000003</v>
      </c>
      <c r="C86" s="29">
        <f t="shared" ref="C86:I86" si="46">SUM(C87+C90+C93+C98)</f>
        <v>137.9</v>
      </c>
      <c r="D86" s="29">
        <f t="shared" si="46"/>
        <v>0</v>
      </c>
      <c r="E86" s="29">
        <f t="shared" si="46"/>
        <v>1887.6000000000004</v>
      </c>
      <c r="F86" s="29">
        <f>SUM(F87+F90+F93+F98)</f>
        <v>2017.4000000000005</v>
      </c>
      <c r="G86" s="29">
        <f t="shared" ref="G86:H86" si="47">SUM(G87+G90+G93+G98)</f>
        <v>101.80000000000001</v>
      </c>
      <c r="H86" s="29">
        <f t="shared" si="47"/>
        <v>-0.1</v>
      </c>
      <c r="I86" s="30">
        <f t="shared" si="46"/>
        <v>2119.1000000000004</v>
      </c>
    </row>
    <row r="87" spans="1:9" ht="12.95" customHeight="1" x14ac:dyDescent="0.2">
      <c r="A87" s="16" t="s">
        <v>70</v>
      </c>
      <c r="B87" s="15">
        <f>SUM(B88+B89)</f>
        <v>0.5</v>
      </c>
      <c r="C87" s="15">
        <f t="shared" ref="C87:I87" si="48">SUM(C88+C89)</f>
        <v>0</v>
      </c>
      <c r="D87" s="15">
        <f t="shared" si="48"/>
        <v>0</v>
      </c>
      <c r="E87" s="15">
        <f t="shared" si="48"/>
        <v>0.5</v>
      </c>
      <c r="F87" s="15">
        <f>SUM(F88+F89)</f>
        <v>0.5</v>
      </c>
      <c r="G87" s="15">
        <f t="shared" ref="G87:H87" si="49">SUM(G88+G89)</f>
        <v>0</v>
      </c>
      <c r="H87" s="15">
        <f t="shared" si="49"/>
        <v>0</v>
      </c>
      <c r="I87" s="28">
        <f t="shared" si="48"/>
        <v>0.5</v>
      </c>
    </row>
    <row r="88" spans="1:9" ht="12.95" customHeight="1" x14ac:dyDescent="0.2">
      <c r="A88" s="14" t="s">
        <v>44</v>
      </c>
      <c r="B88" s="17">
        <v>0</v>
      </c>
      <c r="C88" s="17">
        <v>0</v>
      </c>
      <c r="D88" s="17">
        <v>0</v>
      </c>
      <c r="E88" s="15">
        <f>SUM(B88+C88+D88)</f>
        <v>0</v>
      </c>
      <c r="F88" s="17">
        <v>0</v>
      </c>
      <c r="G88" s="17">
        <v>0</v>
      </c>
      <c r="H88" s="17">
        <v>0</v>
      </c>
      <c r="I88" s="28">
        <f>SUM(F88+G88+H88)</f>
        <v>0</v>
      </c>
    </row>
    <row r="89" spans="1:9" ht="12.95" customHeight="1" x14ac:dyDescent="0.2">
      <c r="A89" s="14" t="s">
        <v>71</v>
      </c>
      <c r="B89" s="15">
        <v>0.5</v>
      </c>
      <c r="C89" s="15">
        <v>0</v>
      </c>
      <c r="D89" s="15">
        <v>0</v>
      </c>
      <c r="E89" s="15">
        <f>SUM(B89+C89+D89)</f>
        <v>0.5</v>
      </c>
      <c r="F89" s="15">
        <v>0.5</v>
      </c>
      <c r="G89" s="15">
        <v>0</v>
      </c>
      <c r="H89" s="15">
        <v>0</v>
      </c>
      <c r="I89" s="28">
        <f>SUM(F89+G89+H89)</f>
        <v>0.5</v>
      </c>
    </row>
    <row r="90" spans="1:9" ht="12.95" customHeight="1" x14ac:dyDescent="0.2">
      <c r="A90" s="16" t="s">
        <v>72</v>
      </c>
      <c r="B90" s="15">
        <f>SUM(B91+B92)</f>
        <v>89.80000000000004</v>
      </c>
      <c r="C90" s="15">
        <f t="shared" ref="C90:I90" si="50">SUM(C91+C92)</f>
        <v>11.2</v>
      </c>
      <c r="D90" s="15">
        <f t="shared" si="50"/>
        <v>0</v>
      </c>
      <c r="E90" s="15">
        <f t="shared" si="50"/>
        <v>101.00000000000004</v>
      </c>
      <c r="F90" s="15">
        <f>SUM(F91+F92)</f>
        <v>155.80000000000001</v>
      </c>
      <c r="G90" s="15">
        <f t="shared" ref="G90:H90" si="51">SUM(G91+G92)</f>
        <v>-39.6</v>
      </c>
      <c r="H90" s="15">
        <f t="shared" si="51"/>
        <v>-0.1</v>
      </c>
      <c r="I90" s="28">
        <f t="shared" si="50"/>
        <v>116.1</v>
      </c>
    </row>
    <row r="91" spans="1:9" ht="12.95" customHeight="1" x14ac:dyDescent="0.2">
      <c r="A91" s="14" t="s">
        <v>44</v>
      </c>
      <c r="B91" s="15">
        <v>73.8</v>
      </c>
      <c r="C91" s="15">
        <v>0</v>
      </c>
      <c r="D91" s="15">
        <v>0</v>
      </c>
      <c r="E91" s="15">
        <f>SUM(B91+C91+D91)</f>
        <v>73.8</v>
      </c>
      <c r="F91" s="15">
        <v>73.8</v>
      </c>
      <c r="G91" s="15">
        <v>0</v>
      </c>
      <c r="H91" s="15">
        <v>0</v>
      </c>
      <c r="I91" s="28">
        <f>SUM(F91+G91+H91)</f>
        <v>73.8</v>
      </c>
    </row>
    <row r="92" spans="1:9" ht="12.95" customHeight="1" x14ac:dyDescent="0.2">
      <c r="A92" s="14" t="s">
        <v>71</v>
      </c>
      <c r="B92" s="15">
        <v>16.00000000000005</v>
      </c>
      <c r="C92" s="15">
        <v>11.2</v>
      </c>
      <c r="D92" s="15">
        <v>0</v>
      </c>
      <c r="E92" s="15">
        <f>SUM(B92+C92+D92)</f>
        <v>27.200000000000049</v>
      </c>
      <c r="F92" s="15">
        <v>82</v>
      </c>
      <c r="G92" s="15">
        <v>-39.6</v>
      </c>
      <c r="H92" s="15">
        <v>-0.1</v>
      </c>
      <c r="I92" s="28">
        <f>SUM(F92+G92+H92)</f>
        <v>42.3</v>
      </c>
    </row>
    <row r="93" spans="1:9" ht="12.95" customHeight="1" x14ac:dyDescent="0.2">
      <c r="A93" s="14" t="s">
        <v>73</v>
      </c>
      <c r="B93" s="15">
        <f>SUM(B94+B95)</f>
        <v>259.70000000000027</v>
      </c>
      <c r="C93" s="15">
        <f t="shared" ref="C93:I93" si="52">SUM(C94+C95)</f>
        <v>102.7</v>
      </c>
      <c r="D93" s="15">
        <f t="shared" si="52"/>
        <v>0</v>
      </c>
      <c r="E93" s="15">
        <f t="shared" si="52"/>
        <v>362.40000000000032</v>
      </c>
      <c r="F93" s="15">
        <f>SUM(F94+F95)</f>
        <v>364.20000000000027</v>
      </c>
      <c r="G93" s="15">
        <f t="shared" ref="G93:H93" si="53">SUM(G94+G95)</f>
        <v>108</v>
      </c>
      <c r="H93" s="15">
        <f t="shared" si="53"/>
        <v>0</v>
      </c>
      <c r="I93" s="28">
        <f t="shared" si="52"/>
        <v>472.20000000000027</v>
      </c>
    </row>
    <row r="94" spans="1:9" ht="12.95" customHeight="1" x14ac:dyDescent="0.2">
      <c r="A94" s="14" t="s">
        <v>44</v>
      </c>
      <c r="B94" s="17">
        <v>0</v>
      </c>
      <c r="C94" s="17">
        <v>0</v>
      </c>
      <c r="D94" s="17">
        <v>0</v>
      </c>
      <c r="E94" s="15">
        <f>SUM(B94+C94+D94)</f>
        <v>0</v>
      </c>
      <c r="F94" s="17">
        <v>0</v>
      </c>
      <c r="G94" s="17">
        <v>0</v>
      </c>
      <c r="H94" s="17">
        <v>0</v>
      </c>
      <c r="I94" s="28">
        <f>SUM(F94+G94+H94)</f>
        <v>0</v>
      </c>
    </row>
    <row r="95" spans="1:9" ht="12.95" customHeight="1" x14ac:dyDescent="0.2">
      <c r="A95" s="16" t="s">
        <v>71</v>
      </c>
      <c r="B95" s="15">
        <f>SUM(B96+B97)</f>
        <v>259.70000000000027</v>
      </c>
      <c r="C95" s="15">
        <f t="shared" ref="C95:I95" si="54">SUM(C96+C97)</f>
        <v>102.7</v>
      </c>
      <c r="D95" s="15">
        <f t="shared" si="54"/>
        <v>0</v>
      </c>
      <c r="E95" s="15">
        <f t="shared" si="54"/>
        <v>362.40000000000032</v>
      </c>
      <c r="F95" s="15">
        <f>SUM(F96+F97)</f>
        <v>364.20000000000027</v>
      </c>
      <c r="G95" s="15">
        <f t="shared" ref="G95:H95" si="55">SUM(G96+G97)</f>
        <v>108</v>
      </c>
      <c r="H95" s="15">
        <f t="shared" si="55"/>
        <v>0</v>
      </c>
      <c r="I95" s="28">
        <f t="shared" si="54"/>
        <v>472.20000000000027</v>
      </c>
    </row>
    <row r="96" spans="1:9" ht="12.95" customHeight="1" x14ac:dyDescent="0.2">
      <c r="A96" s="14" t="s">
        <v>74</v>
      </c>
      <c r="B96" s="15">
        <v>190.60000000000028</v>
      </c>
      <c r="C96" s="15">
        <v>64.7</v>
      </c>
      <c r="D96" s="15">
        <v>0</v>
      </c>
      <c r="E96" s="15">
        <f>SUM(B96+C96+D96)</f>
        <v>255.3000000000003</v>
      </c>
      <c r="F96" s="15">
        <v>306.8000000000003</v>
      </c>
      <c r="G96" s="15">
        <v>69.8</v>
      </c>
      <c r="H96" s="15">
        <v>0</v>
      </c>
      <c r="I96" s="28">
        <f>SUM(F96+G96+H96)</f>
        <v>376.60000000000031</v>
      </c>
    </row>
    <row r="97" spans="1:9" ht="12.95" customHeight="1" x14ac:dyDescent="0.2">
      <c r="A97" s="14" t="s">
        <v>75</v>
      </c>
      <c r="B97" s="15">
        <v>69.099999999999994</v>
      </c>
      <c r="C97" s="15">
        <v>38</v>
      </c>
      <c r="D97" s="15">
        <v>0</v>
      </c>
      <c r="E97" s="15">
        <f>SUM(B97+C97+D97)</f>
        <v>107.1</v>
      </c>
      <c r="F97" s="15">
        <v>57.4</v>
      </c>
      <c r="G97" s="15">
        <v>38.200000000000003</v>
      </c>
      <c r="H97" s="15">
        <v>0</v>
      </c>
      <c r="I97" s="28">
        <f>SUM(F97+G97+H97)</f>
        <v>95.6</v>
      </c>
    </row>
    <row r="98" spans="1:9" ht="12.95" customHeight="1" x14ac:dyDescent="0.2">
      <c r="A98" s="14" t="s">
        <v>76</v>
      </c>
      <c r="B98" s="15">
        <f>SUM(B99+B100)</f>
        <v>1399.6999999999998</v>
      </c>
      <c r="C98" s="15">
        <f t="shared" ref="C98:I98" si="56">SUM(C99+C100)</f>
        <v>24</v>
      </c>
      <c r="D98" s="15">
        <f t="shared" si="56"/>
        <v>0</v>
      </c>
      <c r="E98" s="15">
        <f t="shared" si="56"/>
        <v>1423.7</v>
      </c>
      <c r="F98" s="15">
        <f>SUM(F99+F100)</f>
        <v>1496.9000000000003</v>
      </c>
      <c r="G98" s="15">
        <f t="shared" ref="G98:H98" si="57">SUM(G99+G100)</f>
        <v>33.4</v>
      </c>
      <c r="H98" s="15">
        <f t="shared" si="57"/>
        <v>0</v>
      </c>
      <c r="I98" s="28">
        <f t="shared" si="56"/>
        <v>1530.3000000000002</v>
      </c>
    </row>
    <row r="99" spans="1:9" ht="12.95" customHeight="1" x14ac:dyDescent="0.2">
      <c r="A99" s="14" t="s">
        <v>77</v>
      </c>
      <c r="B99" s="17">
        <v>0</v>
      </c>
      <c r="C99" s="17">
        <v>0</v>
      </c>
      <c r="D99" s="17">
        <v>0</v>
      </c>
      <c r="E99" s="15">
        <f>SUM(B99+C99+D99)</f>
        <v>0</v>
      </c>
      <c r="F99" s="17">
        <v>0</v>
      </c>
      <c r="G99" s="17">
        <v>0</v>
      </c>
      <c r="H99" s="17">
        <v>0</v>
      </c>
      <c r="I99" s="28">
        <f>SUM(F99+G99+H99)</f>
        <v>0</v>
      </c>
    </row>
    <row r="100" spans="1:9" ht="12.95" customHeight="1" x14ac:dyDescent="0.2">
      <c r="A100" s="14" t="s">
        <v>49</v>
      </c>
      <c r="B100" s="15">
        <f>SUM(B101+B102+B103+B104+B105)</f>
        <v>1399.6999999999998</v>
      </c>
      <c r="C100" s="15">
        <f t="shared" ref="C100:I100" si="58">SUM(C101+C102+C103+C104+C105)</f>
        <v>24</v>
      </c>
      <c r="D100" s="15">
        <f t="shared" si="58"/>
        <v>0</v>
      </c>
      <c r="E100" s="15">
        <f t="shared" si="58"/>
        <v>1423.7</v>
      </c>
      <c r="F100" s="15">
        <f>SUM(F101+F102+F103+F104+F105)</f>
        <v>1496.9000000000003</v>
      </c>
      <c r="G100" s="15">
        <f t="shared" ref="G100:H100" si="59">SUM(G101+G102+G103+G104+G105)</f>
        <v>33.4</v>
      </c>
      <c r="H100" s="15">
        <f t="shared" si="59"/>
        <v>0</v>
      </c>
      <c r="I100" s="28">
        <f t="shared" si="58"/>
        <v>1530.3000000000002</v>
      </c>
    </row>
    <row r="101" spans="1:9" ht="12.95" customHeight="1" x14ac:dyDescent="0.2">
      <c r="A101" s="14" t="s">
        <v>78</v>
      </c>
      <c r="B101" s="17">
        <v>0</v>
      </c>
      <c r="C101" s="17">
        <v>0</v>
      </c>
      <c r="D101" s="17">
        <v>0</v>
      </c>
      <c r="E101" s="15">
        <f>SUM(B101+C101+D101)</f>
        <v>0</v>
      </c>
      <c r="F101" s="17">
        <v>0</v>
      </c>
      <c r="G101" s="17">
        <v>0</v>
      </c>
      <c r="H101" s="17">
        <v>0</v>
      </c>
      <c r="I101" s="28">
        <f>SUM(F101+G101+H101)</f>
        <v>0</v>
      </c>
    </row>
    <row r="102" spans="1:9" ht="12.95" customHeight="1" x14ac:dyDescent="0.2">
      <c r="A102" s="14" t="s">
        <v>79</v>
      </c>
      <c r="B102" s="15">
        <v>1143</v>
      </c>
      <c r="C102" s="15">
        <v>2.4</v>
      </c>
      <c r="D102" s="15">
        <v>0</v>
      </c>
      <c r="E102" s="15">
        <f>SUM(B102+C102+D102)</f>
        <v>1145.4000000000001</v>
      </c>
      <c r="F102" s="15">
        <v>1152.6000000000004</v>
      </c>
      <c r="G102" s="15">
        <v>2.4</v>
      </c>
      <c r="H102" s="15">
        <v>0</v>
      </c>
      <c r="I102" s="28">
        <f>SUM(F102+G102+H102)</f>
        <v>1155.0000000000005</v>
      </c>
    </row>
    <row r="103" spans="1:9" ht="12.95" customHeight="1" x14ac:dyDescent="0.2">
      <c r="A103" s="14" t="s">
        <v>80</v>
      </c>
      <c r="B103" s="17">
        <v>0</v>
      </c>
      <c r="C103" s="17">
        <v>0</v>
      </c>
      <c r="D103" s="17">
        <v>0</v>
      </c>
      <c r="E103" s="15">
        <f>SUM(B103+C103+D103)</f>
        <v>0</v>
      </c>
      <c r="F103" s="17">
        <v>0</v>
      </c>
      <c r="G103" s="17">
        <v>0</v>
      </c>
      <c r="H103" s="17">
        <v>0</v>
      </c>
      <c r="I103" s="28">
        <f>SUM(F103+G103+H103)</f>
        <v>0</v>
      </c>
    </row>
    <row r="104" spans="1:9" ht="12.95" customHeight="1" x14ac:dyDescent="0.2">
      <c r="A104" s="14" t="s">
        <v>81</v>
      </c>
      <c r="B104" s="15">
        <v>221.09999999999994</v>
      </c>
      <c r="C104" s="15">
        <v>21.5</v>
      </c>
      <c r="D104" s="15">
        <v>0</v>
      </c>
      <c r="E104" s="15">
        <f>SUM(B104+C104+D104)</f>
        <v>242.59999999999994</v>
      </c>
      <c r="F104" s="15">
        <v>308.2999999999999</v>
      </c>
      <c r="G104" s="15">
        <v>30.9</v>
      </c>
      <c r="H104" s="15">
        <v>0</v>
      </c>
      <c r="I104" s="28">
        <f>SUM(F104+G104+H104)</f>
        <v>339.19999999999987</v>
      </c>
    </row>
    <row r="105" spans="1:9" ht="12.95" customHeight="1" x14ac:dyDescent="0.2">
      <c r="A105" s="14" t="s">
        <v>82</v>
      </c>
      <c r="B105" s="15">
        <v>35.599999999999987</v>
      </c>
      <c r="C105" s="15">
        <v>0.1</v>
      </c>
      <c r="D105" s="15">
        <v>0</v>
      </c>
      <c r="E105" s="15">
        <f>SUM(B105+C105+D105)</f>
        <v>35.699999999999989</v>
      </c>
      <c r="F105" s="15">
        <v>35.999999999999993</v>
      </c>
      <c r="G105" s="15">
        <v>0.1</v>
      </c>
      <c r="H105" s="15">
        <v>0</v>
      </c>
      <c r="I105" s="28">
        <f>SUM(F105+G105+H105)</f>
        <v>36.099999999999994</v>
      </c>
    </row>
    <row r="106" spans="1:9" ht="14.1" customHeight="1" x14ac:dyDescent="0.2">
      <c r="A106" s="13" t="s">
        <v>83</v>
      </c>
      <c r="B106" s="29">
        <f>SUM(B107+B108+B109+B110+B119)</f>
        <v>3788.0000000000009</v>
      </c>
      <c r="C106" s="29">
        <f t="shared" ref="C106:I106" si="60">SUM(C107+C108+C109+C110+C119)</f>
        <v>-722.4</v>
      </c>
      <c r="D106" s="29">
        <f t="shared" si="60"/>
        <v>5.1000000000000005</v>
      </c>
      <c r="E106" s="29">
        <f t="shared" si="60"/>
        <v>3070.7000000000012</v>
      </c>
      <c r="F106" s="29">
        <f>SUM(F107+F108+F109+F110+F119)</f>
        <v>3149.2000000000012</v>
      </c>
      <c r="G106" s="29">
        <f t="shared" ref="G106:H106" si="61">SUM(G107+G108+G109+G110+G119)</f>
        <v>-214.5</v>
      </c>
      <c r="H106" s="29">
        <f t="shared" si="61"/>
        <v>-0.60000000000000009</v>
      </c>
      <c r="I106" s="30">
        <f t="shared" si="60"/>
        <v>2934.1000000000013</v>
      </c>
    </row>
    <row r="107" spans="1:9" ht="13.35" customHeight="1" x14ac:dyDescent="0.2">
      <c r="A107" s="14" t="s">
        <v>84</v>
      </c>
      <c r="B107" s="17">
        <v>0</v>
      </c>
      <c r="C107" s="17">
        <v>0</v>
      </c>
      <c r="D107" s="17">
        <v>0</v>
      </c>
      <c r="E107" s="15">
        <f>SUM(B107+C107+D107)</f>
        <v>0</v>
      </c>
      <c r="F107" s="17">
        <v>0</v>
      </c>
      <c r="G107" s="17">
        <v>0</v>
      </c>
      <c r="H107" s="17">
        <v>0</v>
      </c>
      <c r="I107" s="28">
        <f>SUM(F107+G107+H107)</f>
        <v>0</v>
      </c>
    </row>
    <row r="108" spans="1:9" ht="13.35" customHeight="1" x14ac:dyDescent="0.2">
      <c r="A108" s="14" t="s">
        <v>85</v>
      </c>
      <c r="B108" s="15">
        <v>182.50000000000003</v>
      </c>
      <c r="C108" s="15">
        <v>0</v>
      </c>
      <c r="D108" s="15">
        <v>3.7</v>
      </c>
      <c r="E108" s="15">
        <f>SUM(B108+C108+D108)</f>
        <v>186.20000000000002</v>
      </c>
      <c r="F108" s="15">
        <v>177.90000000000003</v>
      </c>
      <c r="G108" s="15">
        <v>0</v>
      </c>
      <c r="H108" s="15">
        <v>-0.4</v>
      </c>
      <c r="I108" s="28">
        <f>SUM(F108+G108+H108)</f>
        <v>177.50000000000003</v>
      </c>
    </row>
    <row r="109" spans="1:9" ht="13.35" customHeight="1" x14ac:dyDescent="0.2">
      <c r="A109" s="14" t="s">
        <v>86</v>
      </c>
      <c r="B109" s="15">
        <v>77.500000000000014</v>
      </c>
      <c r="C109" s="15">
        <v>0</v>
      </c>
      <c r="D109" s="15">
        <v>1.6</v>
      </c>
      <c r="E109" s="15">
        <f>SUM(B109+C109+D109)</f>
        <v>79.100000000000009</v>
      </c>
      <c r="F109" s="15">
        <v>75.700000000000017</v>
      </c>
      <c r="G109" s="15">
        <v>0</v>
      </c>
      <c r="H109" s="15">
        <v>-0.2</v>
      </c>
      <c r="I109" s="28">
        <f>SUM(F109+G109+H109)</f>
        <v>75.500000000000014</v>
      </c>
    </row>
    <row r="110" spans="1:9" ht="13.35" customHeight="1" x14ac:dyDescent="0.2">
      <c r="A110" s="16" t="s">
        <v>87</v>
      </c>
      <c r="B110" s="15">
        <f>SUM(B111+B114)</f>
        <v>3528.0000000000009</v>
      </c>
      <c r="C110" s="15">
        <f t="shared" ref="C110:I110" si="62">SUM(C111+C114)</f>
        <v>-722.4</v>
      </c>
      <c r="D110" s="15">
        <f t="shared" si="62"/>
        <v>-0.2</v>
      </c>
      <c r="E110" s="15">
        <f t="shared" si="62"/>
        <v>2805.400000000001</v>
      </c>
      <c r="F110" s="15">
        <f>SUM(F111+F114)</f>
        <v>2895.6000000000013</v>
      </c>
      <c r="G110" s="15">
        <f t="shared" ref="G110:H110" si="63">SUM(G111+G114)</f>
        <v>-214.5</v>
      </c>
      <c r="H110" s="15">
        <f t="shared" si="63"/>
        <v>0</v>
      </c>
      <c r="I110" s="28">
        <f t="shared" si="62"/>
        <v>2681.1000000000013</v>
      </c>
    </row>
    <row r="111" spans="1:9" ht="12.95" customHeight="1" x14ac:dyDescent="0.2">
      <c r="A111" s="16" t="s">
        <v>88</v>
      </c>
      <c r="B111" s="15">
        <f>SUM(B112+B113)</f>
        <v>2443.400000000001</v>
      </c>
      <c r="C111" s="15">
        <f t="shared" ref="C111:I111" si="64">SUM(C112+C113)</f>
        <v>-776.9</v>
      </c>
      <c r="D111" s="15">
        <f t="shared" si="64"/>
        <v>-0.1</v>
      </c>
      <c r="E111" s="15">
        <f t="shared" si="64"/>
        <v>1666.400000000001</v>
      </c>
      <c r="F111" s="15">
        <f>SUM(F112+F113)</f>
        <v>1850.3000000000011</v>
      </c>
      <c r="G111" s="15">
        <f t="shared" ref="G111:H111" si="65">SUM(G112+G113)</f>
        <v>-150.6</v>
      </c>
      <c r="H111" s="15">
        <f t="shared" si="65"/>
        <v>0</v>
      </c>
      <c r="I111" s="28">
        <f t="shared" si="64"/>
        <v>1699.7000000000012</v>
      </c>
    </row>
    <row r="112" spans="1:9" ht="12.95" customHeight="1" x14ac:dyDescent="0.2">
      <c r="A112" s="14" t="s">
        <v>89</v>
      </c>
      <c r="B112" s="17">
        <v>0</v>
      </c>
      <c r="C112" s="17">
        <v>0</v>
      </c>
      <c r="D112" s="17">
        <v>0</v>
      </c>
      <c r="E112" s="15">
        <f>SUM(B112+C112+D112)</f>
        <v>0</v>
      </c>
      <c r="F112" s="17">
        <v>0</v>
      </c>
      <c r="G112" s="17">
        <v>0</v>
      </c>
      <c r="H112" s="17">
        <v>0</v>
      </c>
      <c r="I112" s="28">
        <f>SUM(F112+G112+H112)</f>
        <v>0</v>
      </c>
    </row>
    <row r="113" spans="1:9" ht="12.95" customHeight="1" x14ac:dyDescent="0.2">
      <c r="A113" s="14" t="s">
        <v>90</v>
      </c>
      <c r="B113" s="15">
        <v>2443.400000000001</v>
      </c>
      <c r="C113" s="15">
        <v>-776.9</v>
      </c>
      <c r="D113" s="15">
        <v>-0.1</v>
      </c>
      <c r="E113" s="15">
        <f>SUM(B113+C113+D113)</f>
        <v>1666.400000000001</v>
      </c>
      <c r="F113" s="15">
        <v>1850.3000000000011</v>
      </c>
      <c r="G113" s="15">
        <v>-150.6</v>
      </c>
      <c r="H113" s="15">
        <v>0</v>
      </c>
      <c r="I113" s="28">
        <f>SUM(F113+G113+H113)</f>
        <v>1699.7000000000012</v>
      </c>
    </row>
    <row r="114" spans="1:9" ht="12.95" customHeight="1" x14ac:dyDescent="0.2">
      <c r="A114" s="16" t="s">
        <v>91</v>
      </c>
      <c r="B114" s="15">
        <f>SUM(B115+B116+B117+B118)</f>
        <v>1084.5999999999999</v>
      </c>
      <c r="C114" s="15">
        <f t="shared" ref="C114:I114" si="66">SUM(C115+C116+C117+C118)</f>
        <v>54.5</v>
      </c>
      <c r="D114" s="15">
        <f t="shared" si="66"/>
        <v>-0.1</v>
      </c>
      <c r="E114" s="15">
        <f t="shared" si="66"/>
        <v>1139</v>
      </c>
      <c r="F114" s="15">
        <f>SUM(F115+F116+F117+F118)</f>
        <v>1045.3</v>
      </c>
      <c r="G114" s="15">
        <f t="shared" ref="G114:H114" si="67">SUM(G115+G116+G117+G118)</f>
        <v>-63.9</v>
      </c>
      <c r="H114" s="15">
        <f t="shared" si="67"/>
        <v>0</v>
      </c>
      <c r="I114" s="28">
        <f t="shared" si="66"/>
        <v>981.4</v>
      </c>
    </row>
    <row r="115" spans="1:9" ht="12.95" customHeight="1" x14ac:dyDescent="0.2">
      <c r="A115" s="14" t="s">
        <v>92</v>
      </c>
      <c r="B115" s="17">
        <v>0</v>
      </c>
      <c r="C115" s="17">
        <v>0</v>
      </c>
      <c r="D115" s="17">
        <v>0</v>
      </c>
      <c r="E115" s="15">
        <f>SUM(B115+C115+D115)</f>
        <v>0</v>
      </c>
      <c r="F115" s="17">
        <v>0</v>
      </c>
      <c r="G115" s="17">
        <v>0</v>
      </c>
      <c r="H115" s="17">
        <v>0</v>
      </c>
      <c r="I115" s="28">
        <f>SUM(F115+G115+H115)</f>
        <v>0</v>
      </c>
    </row>
    <row r="116" spans="1:9" ht="12.95" customHeight="1" x14ac:dyDescent="0.2">
      <c r="A116" s="14" t="s">
        <v>93</v>
      </c>
      <c r="B116" s="15">
        <v>1084.5999999999999</v>
      </c>
      <c r="C116" s="15">
        <v>54.5</v>
      </c>
      <c r="D116" s="15">
        <v>-0.1</v>
      </c>
      <c r="E116" s="15">
        <f>SUM(B116+C116+D116)</f>
        <v>1139</v>
      </c>
      <c r="F116" s="15">
        <v>1045.3</v>
      </c>
      <c r="G116" s="15">
        <v>-63.9</v>
      </c>
      <c r="H116" s="15">
        <v>0</v>
      </c>
      <c r="I116" s="28">
        <f>SUM(F116+G116+H116)</f>
        <v>981.4</v>
      </c>
    </row>
    <row r="117" spans="1:9" ht="12.95" customHeight="1" x14ac:dyDescent="0.2">
      <c r="A117" s="14" t="s">
        <v>94</v>
      </c>
      <c r="B117" s="17">
        <v>0</v>
      </c>
      <c r="C117" s="17">
        <v>0</v>
      </c>
      <c r="D117" s="17">
        <v>0</v>
      </c>
      <c r="E117" s="15">
        <f>SUM(B117+C117+D117)</f>
        <v>0</v>
      </c>
      <c r="F117" s="17">
        <v>0</v>
      </c>
      <c r="G117" s="17">
        <v>0</v>
      </c>
      <c r="H117" s="17">
        <v>0</v>
      </c>
      <c r="I117" s="28">
        <f>SUM(F117+G117+H117)</f>
        <v>0</v>
      </c>
    </row>
    <row r="118" spans="1:9" ht="12.95" customHeight="1" x14ac:dyDescent="0.2">
      <c r="A118" s="14" t="s">
        <v>95</v>
      </c>
      <c r="B118" s="17">
        <v>0</v>
      </c>
      <c r="C118" s="17">
        <v>0</v>
      </c>
      <c r="D118" s="17">
        <v>0</v>
      </c>
      <c r="E118" s="15">
        <f>SUM(B118+C118+D118)</f>
        <v>0</v>
      </c>
      <c r="F118" s="17">
        <v>0</v>
      </c>
      <c r="G118" s="17">
        <v>0</v>
      </c>
      <c r="H118" s="17">
        <v>0</v>
      </c>
      <c r="I118" s="28">
        <f>SUM(F118+G118+H118)</f>
        <v>0</v>
      </c>
    </row>
    <row r="119" spans="1:9" ht="13.35" customHeight="1" x14ac:dyDescent="0.2">
      <c r="A119" s="14" t="s">
        <v>96</v>
      </c>
      <c r="B119" s="17">
        <v>0</v>
      </c>
      <c r="C119" s="17">
        <v>0</v>
      </c>
      <c r="D119" s="17">
        <v>0</v>
      </c>
      <c r="E119" s="15">
        <f>SUM(B119+C119+D119)</f>
        <v>0</v>
      </c>
      <c r="F119" s="17">
        <v>0</v>
      </c>
      <c r="G119" s="17">
        <v>0</v>
      </c>
      <c r="H119" s="17">
        <v>0</v>
      </c>
      <c r="I119" s="28">
        <f>SUM(F119+G119+H119)</f>
        <v>0</v>
      </c>
    </row>
    <row r="120" spans="1:9" ht="15" customHeight="1" x14ac:dyDescent="0.2">
      <c r="A120" s="13" t="s">
        <v>182</v>
      </c>
      <c r="B120" s="29">
        <f t="shared" ref="B120:I120" si="68">SUM(B121+B137+B162)</f>
        <v>123298.29999999999</v>
      </c>
      <c r="C120" s="29">
        <f t="shared" si="68"/>
        <v>606.79999999999995</v>
      </c>
      <c r="D120" s="29">
        <f t="shared" si="68"/>
        <v>-3.6000000000000014</v>
      </c>
      <c r="E120" s="29">
        <f t="shared" si="68"/>
        <v>123901.5</v>
      </c>
      <c r="F120" s="29">
        <f t="shared" si="68"/>
        <v>131575.59999999998</v>
      </c>
      <c r="G120" s="29">
        <f t="shared" si="68"/>
        <v>738.90000000000032</v>
      </c>
      <c r="H120" s="29">
        <f t="shared" si="68"/>
        <v>35.400000000000006</v>
      </c>
      <c r="I120" s="30">
        <f t="shared" si="68"/>
        <v>132349.9</v>
      </c>
    </row>
    <row r="121" spans="1:9" ht="14.1" customHeight="1" x14ac:dyDescent="0.2">
      <c r="A121" s="13" t="s">
        <v>97</v>
      </c>
      <c r="B121" s="29">
        <f>SUM(B122+B130)</f>
        <v>49126.099999999991</v>
      </c>
      <c r="C121" s="29">
        <f t="shared" ref="C121:I121" si="69">SUM(C122+C130)</f>
        <v>1394.6</v>
      </c>
      <c r="D121" s="29">
        <f t="shared" si="69"/>
        <v>0</v>
      </c>
      <c r="E121" s="29">
        <f t="shared" si="69"/>
        <v>50520.7</v>
      </c>
      <c r="F121" s="29">
        <f>SUM(F122+F130)</f>
        <v>54674.6</v>
      </c>
      <c r="G121" s="29">
        <f t="shared" ref="G121:H121" si="70">SUM(G122+G130)</f>
        <v>1648.3000000000002</v>
      </c>
      <c r="H121" s="29">
        <f t="shared" si="70"/>
        <v>0</v>
      </c>
      <c r="I121" s="30">
        <f t="shared" si="69"/>
        <v>56322.899999999994</v>
      </c>
    </row>
    <row r="122" spans="1:9" ht="14.1" customHeight="1" x14ac:dyDescent="0.2">
      <c r="A122" s="13" t="s">
        <v>98</v>
      </c>
      <c r="B122" s="29">
        <f>SUM(B123+B124)</f>
        <v>37468.899999999994</v>
      </c>
      <c r="C122" s="29">
        <f t="shared" ref="C122:I122" si="71">SUM(C123+C124)</f>
        <v>998.1</v>
      </c>
      <c r="D122" s="29">
        <f t="shared" si="71"/>
        <v>0</v>
      </c>
      <c r="E122" s="29">
        <f t="shared" si="71"/>
        <v>38467</v>
      </c>
      <c r="F122" s="29">
        <f>SUM(F123+F124)</f>
        <v>40827.699999999997</v>
      </c>
      <c r="G122" s="29">
        <f t="shared" ref="G122:H122" si="72">SUM(G123+G124)</f>
        <v>892.90000000000009</v>
      </c>
      <c r="H122" s="29">
        <f t="shared" si="72"/>
        <v>0</v>
      </c>
      <c r="I122" s="30">
        <f t="shared" si="71"/>
        <v>41720.6</v>
      </c>
    </row>
    <row r="123" spans="1:9" ht="12.95" customHeight="1" x14ac:dyDescent="0.2">
      <c r="A123" s="20" t="s">
        <v>99</v>
      </c>
      <c r="B123" s="17">
        <v>0</v>
      </c>
      <c r="C123" s="17">
        <v>0</v>
      </c>
      <c r="D123" s="17">
        <v>0</v>
      </c>
      <c r="E123" s="15">
        <f>SUM(B123+C123+D123)</f>
        <v>0</v>
      </c>
      <c r="F123" s="17">
        <v>0</v>
      </c>
      <c r="G123" s="17">
        <v>0</v>
      </c>
      <c r="H123" s="17">
        <v>0</v>
      </c>
      <c r="I123" s="28">
        <f>SUM(F123+G123+H123)</f>
        <v>0</v>
      </c>
    </row>
    <row r="124" spans="1:9" ht="12.95" customHeight="1" x14ac:dyDescent="0.2">
      <c r="A124" s="16" t="s">
        <v>100</v>
      </c>
      <c r="B124" s="15">
        <f>SUM(B125)</f>
        <v>37468.899999999994</v>
      </c>
      <c r="C124" s="15">
        <f t="shared" ref="C124:I124" si="73">SUM(C125)</f>
        <v>998.1</v>
      </c>
      <c r="D124" s="15">
        <f t="shared" si="73"/>
        <v>0</v>
      </c>
      <c r="E124" s="15">
        <f t="shared" si="73"/>
        <v>38467</v>
      </c>
      <c r="F124" s="15">
        <f>SUM(F125)</f>
        <v>40827.699999999997</v>
      </c>
      <c r="G124" s="15">
        <f t="shared" ref="G124:H124" si="74">SUM(G125)</f>
        <v>892.90000000000009</v>
      </c>
      <c r="H124" s="15">
        <f t="shared" si="74"/>
        <v>0</v>
      </c>
      <c r="I124" s="28">
        <f t="shared" si="73"/>
        <v>41720.6</v>
      </c>
    </row>
    <row r="125" spans="1:9" ht="12.95" customHeight="1" x14ac:dyDescent="0.2">
      <c r="A125" s="16" t="s">
        <v>101</v>
      </c>
      <c r="B125" s="15">
        <f>SUM(B126+B127+B128+B129)</f>
        <v>37468.899999999994</v>
      </c>
      <c r="C125" s="15">
        <f t="shared" ref="C125:I125" si="75">SUM(C126+C127+C128+C129)</f>
        <v>998.1</v>
      </c>
      <c r="D125" s="15">
        <f t="shared" si="75"/>
        <v>0</v>
      </c>
      <c r="E125" s="15">
        <f t="shared" si="75"/>
        <v>38467</v>
      </c>
      <c r="F125" s="15">
        <f>SUM(F126+F127+F128+F129)</f>
        <v>40827.699999999997</v>
      </c>
      <c r="G125" s="15">
        <f t="shared" ref="G125:H125" si="76">SUM(G126+G127+G128+G129)</f>
        <v>892.90000000000009</v>
      </c>
      <c r="H125" s="15">
        <f t="shared" si="76"/>
        <v>0</v>
      </c>
      <c r="I125" s="28">
        <f t="shared" si="75"/>
        <v>41720.6</v>
      </c>
    </row>
    <row r="126" spans="1:9" ht="12.95" customHeight="1" x14ac:dyDescent="0.2">
      <c r="A126" s="14" t="s">
        <v>102</v>
      </c>
      <c r="B126" s="15">
        <v>7231.2000000000016</v>
      </c>
      <c r="C126" s="15">
        <v>-160.29999999999998</v>
      </c>
      <c r="D126" s="15">
        <v>0</v>
      </c>
      <c r="E126" s="15">
        <f>SUM(B126+C126+D126)</f>
        <v>7070.9000000000015</v>
      </c>
      <c r="F126" s="15">
        <v>7417.5000000000018</v>
      </c>
      <c r="G126" s="15">
        <v>111.80000000000001</v>
      </c>
      <c r="H126" s="15">
        <v>0</v>
      </c>
      <c r="I126" s="28">
        <f>SUM(F126+G126+H126)</f>
        <v>7529.300000000002</v>
      </c>
    </row>
    <row r="127" spans="1:9" ht="12.95" customHeight="1" x14ac:dyDescent="0.2">
      <c r="A127" s="14" t="s">
        <v>103</v>
      </c>
      <c r="B127" s="15">
        <v>2689.2999999999997</v>
      </c>
      <c r="C127" s="15">
        <v>52.2</v>
      </c>
      <c r="D127" s="15">
        <v>0</v>
      </c>
      <c r="E127" s="15">
        <f>SUM(B127+C127+D127)</f>
        <v>2741.4999999999995</v>
      </c>
      <c r="F127" s="15">
        <v>2922.9999999999995</v>
      </c>
      <c r="G127" s="15">
        <v>49.3</v>
      </c>
      <c r="H127" s="15">
        <v>0</v>
      </c>
      <c r="I127" s="28">
        <f>SUM(F127+G127+H127)</f>
        <v>2972.2999999999997</v>
      </c>
    </row>
    <row r="128" spans="1:9" ht="12.95" customHeight="1" x14ac:dyDescent="0.2">
      <c r="A128" s="14" t="s">
        <v>104</v>
      </c>
      <c r="B128" s="15">
        <v>4350.4000000000005</v>
      </c>
      <c r="C128" s="15">
        <v>49.9</v>
      </c>
      <c r="D128" s="15">
        <v>0</v>
      </c>
      <c r="E128" s="15">
        <f>SUM(B128+C128+D128)</f>
        <v>4400.3</v>
      </c>
      <c r="F128" s="15">
        <v>4661.4000000000005</v>
      </c>
      <c r="G128" s="15">
        <v>62.1</v>
      </c>
      <c r="H128" s="15">
        <v>0</v>
      </c>
      <c r="I128" s="28">
        <f>SUM(F128+G128+H128)</f>
        <v>4723.5000000000009</v>
      </c>
    </row>
    <row r="129" spans="1:9" ht="12.95" customHeight="1" x14ac:dyDescent="0.2">
      <c r="A129" s="14" t="s">
        <v>105</v>
      </c>
      <c r="B129" s="15">
        <v>23197.999999999996</v>
      </c>
      <c r="C129" s="15">
        <v>1056.3</v>
      </c>
      <c r="D129" s="15">
        <v>0</v>
      </c>
      <c r="E129" s="15">
        <f>SUM(B129+C129+D129)</f>
        <v>24254.299999999996</v>
      </c>
      <c r="F129" s="15">
        <v>25825.799999999996</v>
      </c>
      <c r="G129" s="15">
        <v>669.7</v>
      </c>
      <c r="H129" s="15">
        <v>0</v>
      </c>
      <c r="I129" s="28">
        <f>SUM(F129+G129+H129)</f>
        <v>26495.499999999996</v>
      </c>
    </row>
    <row r="130" spans="1:9" ht="14.1" customHeight="1" x14ac:dyDescent="0.2">
      <c r="A130" s="13" t="s">
        <v>106</v>
      </c>
      <c r="B130" s="29">
        <f t="shared" ref="B130:I130" si="77">SUM(B131+B134)</f>
        <v>11657.2</v>
      </c>
      <c r="C130" s="29">
        <f t="shared" si="77"/>
        <v>396.5</v>
      </c>
      <c r="D130" s="29">
        <f t="shared" si="77"/>
        <v>0</v>
      </c>
      <c r="E130" s="29">
        <f t="shared" si="77"/>
        <v>12053.7</v>
      </c>
      <c r="F130" s="29">
        <f t="shared" si="77"/>
        <v>13846.900000000001</v>
      </c>
      <c r="G130" s="29">
        <f t="shared" si="77"/>
        <v>755.40000000000009</v>
      </c>
      <c r="H130" s="29">
        <f t="shared" si="77"/>
        <v>0</v>
      </c>
      <c r="I130" s="30">
        <f t="shared" si="77"/>
        <v>14602.299999999997</v>
      </c>
    </row>
    <row r="131" spans="1:9" ht="12.95" customHeight="1" x14ac:dyDescent="0.2">
      <c r="A131" s="16" t="s">
        <v>107</v>
      </c>
      <c r="B131" s="15">
        <f t="shared" ref="B131:I131" si="78">SUM(B132+B133)</f>
        <v>-5984.0999999999995</v>
      </c>
      <c r="C131" s="15">
        <f t="shared" si="78"/>
        <v>21</v>
      </c>
      <c r="D131" s="15">
        <f t="shared" si="78"/>
        <v>0</v>
      </c>
      <c r="E131" s="15">
        <f t="shared" si="78"/>
        <v>-5963.0999999999995</v>
      </c>
      <c r="F131" s="15">
        <f t="shared" si="78"/>
        <v>-7014</v>
      </c>
      <c r="G131" s="15">
        <f t="shared" si="78"/>
        <v>-191.4</v>
      </c>
      <c r="H131" s="15">
        <f t="shared" si="78"/>
        <v>0</v>
      </c>
      <c r="I131" s="28">
        <f t="shared" si="78"/>
        <v>-7205.4</v>
      </c>
    </row>
    <row r="132" spans="1:9" ht="12.95" customHeight="1" x14ac:dyDescent="0.2">
      <c r="A132" s="14" t="s">
        <v>108</v>
      </c>
      <c r="B132" s="15">
        <v>-1917.8</v>
      </c>
      <c r="C132" s="15">
        <v>-36</v>
      </c>
      <c r="D132" s="15">
        <v>0</v>
      </c>
      <c r="E132" s="15">
        <f>SUM(B132+C132+D132)</f>
        <v>-1953.8</v>
      </c>
      <c r="F132" s="15">
        <v>-2135.6000000000004</v>
      </c>
      <c r="G132" s="15">
        <v>-54.4</v>
      </c>
      <c r="H132" s="15">
        <v>0</v>
      </c>
      <c r="I132" s="28">
        <f>SUM(F132+G132+H132)</f>
        <v>-2190.0000000000005</v>
      </c>
    </row>
    <row r="133" spans="1:9" ht="12.95" customHeight="1" x14ac:dyDescent="0.2">
      <c r="A133" s="14" t="s">
        <v>16</v>
      </c>
      <c r="B133" s="15">
        <v>-4066.2999999999997</v>
      </c>
      <c r="C133" s="15">
        <v>57</v>
      </c>
      <c r="D133" s="15">
        <v>0</v>
      </c>
      <c r="E133" s="15">
        <f>SUM(B133+C133+D133)</f>
        <v>-4009.2999999999997</v>
      </c>
      <c r="F133" s="15">
        <v>-4878.3999999999996</v>
      </c>
      <c r="G133" s="15">
        <v>-137</v>
      </c>
      <c r="H133" s="15">
        <v>0</v>
      </c>
      <c r="I133" s="28">
        <f>SUM(F133+G133+H133)</f>
        <v>-5015.3999999999996</v>
      </c>
    </row>
    <row r="134" spans="1:9" ht="12.95" customHeight="1" x14ac:dyDescent="0.2">
      <c r="A134" s="16" t="s">
        <v>109</v>
      </c>
      <c r="B134" s="15">
        <f>SUM(B135+B136)</f>
        <v>17641.3</v>
      </c>
      <c r="C134" s="15">
        <f t="shared" ref="C134:I134" si="79">SUM(C135+C136)</f>
        <v>375.5</v>
      </c>
      <c r="D134" s="15">
        <f t="shared" si="79"/>
        <v>0</v>
      </c>
      <c r="E134" s="15">
        <f t="shared" si="79"/>
        <v>18016.8</v>
      </c>
      <c r="F134" s="15">
        <f>SUM(F135+F136)</f>
        <v>20860.900000000001</v>
      </c>
      <c r="G134" s="15">
        <f t="shared" ref="G134:H134" si="80">SUM(G135+G136)</f>
        <v>946.80000000000007</v>
      </c>
      <c r="H134" s="15">
        <f t="shared" si="80"/>
        <v>0</v>
      </c>
      <c r="I134" s="28">
        <f t="shared" si="79"/>
        <v>21807.699999999997</v>
      </c>
    </row>
    <row r="135" spans="1:9" ht="12.95" customHeight="1" x14ac:dyDescent="0.2">
      <c r="A135" s="14" t="s">
        <v>108</v>
      </c>
      <c r="B135" s="15">
        <v>4201.0999999999985</v>
      </c>
      <c r="C135" s="15">
        <v>62.2</v>
      </c>
      <c r="D135" s="15">
        <v>0</v>
      </c>
      <c r="E135" s="15">
        <f>SUM(B135+C135+D135)</f>
        <v>4263.2999999999984</v>
      </c>
      <c r="F135" s="15">
        <v>4781.0999999999985</v>
      </c>
      <c r="G135" s="15">
        <v>89.6</v>
      </c>
      <c r="H135" s="15">
        <v>0</v>
      </c>
      <c r="I135" s="28">
        <f>SUM(F135+G135+H135)</f>
        <v>4870.6999999999989</v>
      </c>
    </row>
    <row r="136" spans="1:9" ht="12.95" customHeight="1" x14ac:dyDescent="0.2">
      <c r="A136" s="14" t="s">
        <v>16</v>
      </c>
      <c r="B136" s="15">
        <v>13440.2</v>
      </c>
      <c r="C136" s="15">
        <v>313.3</v>
      </c>
      <c r="D136" s="15">
        <v>0</v>
      </c>
      <c r="E136" s="15">
        <f>SUM(B136+C136+D136)</f>
        <v>13753.5</v>
      </c>
      <c r="F136" s="15">
        <v>16079.800000000001</v>
      </c>
      <c r="G136" s="15">
        <v>857.2</v>
      </c>
      <c r="H136" s="15">
        <v>0</v>
      </c>
      <c r="I136" s="28">
        <f>SUM(F136+G136+H136)</f>
        <v>16937</v>
      </c>
    </row>
    <row r="137" spans="1:9" ht="14.1" customHeight="1" x14ac:dyDescent="0.2">
      <c r="A137" s="13" t="s">
        <v>110</v>
      </c>
      <c r="B137" s="29">
        <f>SUM(B138+B139)</f>
        <v>17440</v>
      </c>
      <c r="C137" s="29">
        <f t="shared" ref="C137:I137" si="81">SUM(C138+C139)</f>
        <v>-457</v>
      </c>
      <c r="D137" s="29">
        <f t="shared" si="81"/>
        <v>-17.3</v>
      </c>
      <c r="E137" s="29">
        <f t="shared" si="81"/>
        <v>16965.7</v>
      </c>
      <c r="F137" s="29">
        <f>SUM(F138+F139)</f>
        <v>18969.8</v>
      </c>
      <c r="G137" s="29">
        <f t="shared" ref="G137:H137" si="82">SUM(G138+G139)</f>
        <v>45.599999999999994</v>
      </c>
      <c r="H137" s="29">
        <f t="shared" si="82"/>
        <v>37.900000000000006</v>
      </c>
      <c r="I137" s="30">
        <f t="shared" si="81"/>
        <v>19053.300000000003</v>
      </c>
    </row>
    <row r="138" spans="1:9" ht="14.1" customHeight="1" x14ac:dyDescent="0.2">
      <c r="A138" s="13" t="s">
        <v>111</v>
      </c>
      <c r="B138" s="18">
        <v>0</v>
      </c>
      <c r="C138" s="18">
        <v>0</v>
      </c>
      <c r="D138" s="18">
        <v>0</v>
      </c>
      <c r="E138" s="29">
        <f>SUM(B138+C138+D138)</f>
        <v>0</v>
      </c>
      <c r="F138" s="18">
        <v>0</v>
      </c>
      <c r="G138" s="18">
        <v>0</v>
      </c>
      <c r="H138" s="18">
        <v>0</v>
      </c>
      <c r="I138" s="30">
        <f>SUM(F138+G138+H138)</f>
        <v>0</v>
      </c>
    </row>
    <row r="139" spans="1:9" ht="14.1" customHeight="1" x14ac:dyDescent="0.2">
      <c r="A139" s="13" t="s">
        <v>112</v>
      </c>
      <c r="B139" s="29">
        <f>SUM(B140+B147+B154)</f>
        <v>17440</v>
      </c>
      <c r="C139" s="29">
        <f t="shared" ref="C139:I139" si="83">SUM(C140+C147+C154)</f>
        <v>-457</v>
      </c>
      <c r="D139" s="29">
        <f t="shared" si="83"/>
        <v>-17.3</v>
      </c>
      <c r="E139" s="29">
        <f t="shared" si="83"/>
        <v>16965.7</v>
      </c>
      <c r="F139" s="29">
        <f>SUM(F140+F147+F154)</f>
        <v>18969.8</v>
      </c>
      <c r="G139" s="29">
        <f t="shared" ref="G139:H139" si="84">SUM(G140+G147+G154)</f>
        <v>45.599999999999994</v>
      </c>
      <c r="H139" s="29">
        <f t="shared" si="84"/>
        <v>37.900000000000006</v>
      </c>
      <c r="I139" s="30">
        <f t="shared" si="83"/>
        <v>19053.300000000003</v>
      </c>
    </row>
    <row r="140" spans="1:9" ht="12.95" customHeight="1" x14ac:dyDescent="0.2">
      <c r="A140" s="16" t="s">
        <v>113</v>
      </c>
      <c r="B140" s="15">
        <f>SUM(B141+B142+B143)+B146</f>
        <v>16993.599999999999</v>
      </c>
      <c r="C140" s="15">
        <f t="shared" ref="C140:D140" si="85">SUM(C141+C142+C143)+C146</f>
        <v>-393.5</v>
      </c>
      <c r="D140" s="15">
        <f t="shared" si="85"/>
        <v>-17.400000000000002</v>
      </c>
      <c r="E140" s="15">
        <f t="shared" ref="E140" si="86">SUM(E141+E142+E143)+E146</f>
        <v>16582.7</v>
      </c>
      <c r="F140" s="15">
        <f>SUM(F141+F142+F143)+F146</f>
        <v>18495.400000000001</v>
      </c>
      <c r="G140" s="15">
        <f t="shared" ref="G140:H140" si="87">SUM(G141+G142+G143)+G146</f>
        <v>69.399999999999991</v>
      </c>
      <c r="H140" s="15">
        <f t="shared" si="87"/>
        <v>37.700000000000003</v>
      </c>
      <c r="I140" s="28">
        <f t="shared" ref="I140" si="88">SUM(I141+I142+I143)+I146</f>
        <v>18602.5</v>
      </c>
    </row>
    <row r="141" spans="1:9" ht="12.95" customHeight="1" x14ac:dyDescent="0.2">
      <c r="A141" s="14" t="s">
        <v>114</v>
      </c>
      <c r="B141" s="15">
        <v>0</v>
      </c>
      <c r="C141" s="15">
        <v>0</v>
      </c>
      <c r="D141" s="15">
        <v>0</v>
      </c>
      <c r="E141" s="15">
        <f>SUM(B141+C141+D141)</f>
        <v>0</v>
      </c>
      <c r="F141" s="15">
        <v>0</v>
      </c>
      <c r="G141" s="15">
        <v>0</v>
      </c>
      <c r="H141" s="15">
        <v>0</v>
      </c>
      <c r="I141" s="28">
        <f>SUM(F141+G141+H141)</f>
        <v>0</v>
      </c>
    </row>
    <row r="142" spans="1:9" ht="12.95" customHeight="1" x14ac:dyDescent="0.2">
      <c r="A142" s="14" t="s">
        <v>115</v>
      </c>
      <c r="B142" s="15">
        <v>10405.199999999999</v>
      </c>
      <c r="C142" s="15">
        <v>0</v>
      </c>
      <c r="D142" s="15">
        <v>-17.400000000000002</v>
      </c>
      <c r="E142" s="15">
        <f>SUM(B142+C142+D142)</f>
        <v>10387.799999999999</v>
      </c>
      <c r="F142" s="15">
        <v>12134.9</v>
      </c>
      <c r="G142" s="15">
        <v>0</v>
      </c>
      <c r="H142" s="15">
        <v>37.6</v>
      </c>
      <c r="I142" s="28">
        <f>SUM(F142+G142+H142)</f>
        <v>12172.5</v>
      </c>
    </row>
    <row r="143" spans="1:9" ht="12.95" customHeight="1" x14ac:dyDescent="0.2">
      <c r="A143" s="14" t="s">
        <v>116</v>
      </c>
      <c r="B143" s="15">
        <f>SUM(B144+B145)</f>
        <v>6588.4000000000015</v>
      </c>
      <c r="C143" s="15">
        <f t="shared" ref="C143:I143" si="89">SUM(C144+C145)</f>
        <v>-393.5</v>
      </c>
      <c r="D143" s="15">
        <f t="shared" si="89"/>
        <v>0</v>
      </c>
      <c r="E143" s="15">
        <f t="shared" si="89"/>
        <v>6194.9000000000015</v>
      </c>
      <c r="F143" s="15">
        <f>SUM(F144+F145)</f>
        <v>6360.5000000000018</v>
      </c>
      <c r="G143" s="15">
        <f t="shared" ref="G143:H143" si="90">SUM(G144+G145)</f>
        <v>69.399999999999991</v>
      </c>
      <c r="H143" s="15">
        <f t="shared" si="90"/>
        <v>0.1</v>
      </c>
      <c r="I143" s="28">
        <f t="shared" si="89"/>
        <v>6430.0000000000018</v>
      </c>
    </row>
    <row r="144" spans="1:9" ht="12.95" customHeight="1" x14ac:dyDescent="0.2">
      <c r="A144" s="14" t="s">
        <v>117</v>
      </c>
      <c r="B144" s="15">
        <v>3224.0000000000005</v>
      </c>
      <c r="C144" s="15">
        <v>-110</v>
      </c>
      <c r="D144" s="15">
        <v>0</v>
      </c>
      <c r="E144" s="15">
        <f>SUM(B144+C144+D144)</f>
        <v>3114.0000000000005</v>
      </c>
      <c r="F144" s="15">
        <v>3380.5000000000005</v>
      </c>
      <c r="G144" s="15">
        <v>57.3</v>
      </c>
      <c r="H144" s="15">
        <v>0</v>
      </c>
      <c r="I144" s="28">
        <f>SUM(F144+G144+H144)</f>
        <v>3437.8000000000006</v>
      </c>
    </row>
    <row r="145" spans="1:9" ht="12.95" customHeight="1" x14ac:dyDescent="0.2">
      <c r="A145" s="14" t="s">
        <v>118</v>
      </c>
      <c r="B145" s="15">
        <v>3364.400000000001</v>
      </c>
      <c r="C145" s="15">
        <v>-283.5</v>
      </c>
      <c r="D145" s="15">
        <v>0</v>
      </c>
      <c r="E145" s="15">
        <f>SUM(B145+C145+D145)</f>
        <v>3080.900000000001</v>
      </c>
      <c r="F145" s="15">
        <v>2980.0000000000009</v>
      </c>
      <c r="G145" s="15">
        <v>12.1</v>
      </c>
      <c r="H145" s="15">
        <v>0.1</v>
      </c>
      <c r="I145" s="28">
        <f>SUM(F145+G145+H145)</f>
        <v>2992.2000000000007</v>
      </c>
    </row>
    <row r="146" spans="1:9" ht="12.95" customHeight="1" x14ac:dyDescent="0.2">
      <c r="A146" s="14" t="s">
        <v>119</v>
      </c>
      <c r="B146" s="17">
        <v>0</v>
      </c>
      <c r="C146" s="17">
        <v>0</v>
      </c>
      <c r="D146" s="17">
        <v>0</v>
      </c>
      <c r="E146" s="15">
        <f>SUM(B146+C146+D146)</f>
        <v>0</v>
      </c>
      <c r="F146" s="17">
        <v>0</v>
      </c>
      <c r="G146" s="17">
        <v>0</v>
      </c>
      <c r="H146" s="17">
        <v>0</v>
      </c>
      <c r="I146" s="28">
        <f>SUM(F146+G146+H146)</f>
        <v>0</v>
      </c>
    </row>
    <row r="147" spans="1:9" ht="12.95" customHeight="1" x14ac:dyDescent="0.2">
      <c r="A147" s="16" t="s">
        <v>120</v>
      </c>
      <c r="B147" s="15">
        <f>SUM(B148+B149+B150)+B153</f>
        <v>252.4</v>
      </c>
      <c r="C147" s="15">
        <f t="shared" ref="C147:D147" si="91">SUM(C148+C149+C150)+C153</f>
        <v>-67</v>
      </c>
      <c r="D147" s="15">
        <f t="shared" si="91"/>
        <v>0</v>
      </c>
      <c r="E147" s="15">
        <f t="shared" ref="E147" si="92">SUM(E148+E149+E150)+E153</f>
        <v>185.4</v>
      </c>
      <c r="F147" s="15">
        <f>SUM(F148+F149+F150)+F153</f>
        <v>303.10000000000002</v>
      </c>
      <c r="G147" s="15">
        <f t="shared" ref="G147:H147" si="93">SUM(G148+G149+G150)+G153</f>
        <v>17.8</v>
      </c>
      <c r="H147" s="15">
        <f t="shared" si="93"/>
        <v>0</v>
      </c>
      <c r="I147" s="28">
        <f t="shared" ref="I147" si="94">SUM(I148+I149+I150)+I153</f>
        <v>320.90000000000003</v>
      </c>
    </row>
    <row r="148" spans="1:9" ht="12.95" customHeight="1" x14ac:dyDescent="0.2">
      <c r="A148" s="14" t="s">
        <v>114</v>
      </c>
      <c r="B148" s="17">
        <v>0</v>
      </c>
      <c r="C148" s="17">
        <v>0</v>
      </c>
      <c r="D148" s="17">
        <v>0</v>
      </c>
      <c r="E148" s="15">
        <f>SUM(B148+C148+D148)</f>
        <v>0</v>
      </c>
      <c r="F148" s="17">
        <v>0</v>
      </c>
      <c r="G148" s="17">
        <v>0</v>
      </c>
      <c r="H148" s="17">
        <v>0</v>
      </c>
      <c r="I148" s="28">
        <f>SUM(F148+G148+H148)</f>
        <v>0</v>
      </c>
    </row>
    <row r="149" spans="1:9" ht="12.95" customHeight="1" x14ac:dyDescent="0.2">
      <c r="A149" s="14" t="s">
        <v>115</v>
      </c>
      <c r="B149" s="17">
        <v>0</v>
      </c>
      <c r="C149" s="17">
        <v>0</v>
      </c>
      <c r="D149" s="17">
        <v>0</v>
      </c>
      <c r="E149" s="15">
        <f>SUM(B149+C149+D149)</f>
        <v>0</v>
      </c>
      <c r="F149" s="17">
        <v>0</v>
      </c>
      <c r="G149" s="17">
        <v>0</v>
      </c>
      <c r="H149" s="17">
        <v>0</v>
      </c>
      <c r="I149" s="28">
        <f>SUM(F149+G149+H149)</f>
        <v>0</v>
      </c>
    </row>
    <row r="150" spans="1:9" ht="12.95" customHeight="1" x14ac:dyDescent="0.2">
      <c r="A150" s="14" t="s">
        <v>116</v>
      </c>
      <c r="B150" s="15">
        <f>SUM(B151+B152)</f>
        <v>252.4</v>
      </c>
      <c r="C150" s="15">
        <f t="shared" ref="C150:I150" si="95">SUM(C151+C152)</f>
        <v>-67</v>
      </c>
      <c r="D150" s="15">
        <f t="shared" si="95"/>
        <v>0</v>
      </c>
      <c r="E150" s="15">
        <f t="shared" si="95"/>
        <v>185.4</v>
      </c>
      <c r="F150" s="15">
        <f>SUM(F151+F152)</f>
        <v>303.10000000000002</v>
      </c>
      <c r="G150" s="15">
        <f t="shared" ref="G150:H150" si="96">SUM(G151+G152)</f>
        <v>17.8</v>
      </c>
      <c r="H150" s="15">
        <f t="shared" si="96"/>
        <v>0</v>
      </c>
      <c r="I150" s="28">
        <f t="shared" si="95"/>
        <v>320.90000000000003</v>
      </c>
    </row>
    <row r="151" spans="1:9" ht="12.95" customHeight="1" x14ac:dyDescent="0.2">
      <c r="A151" s="14" t="s">
        <v>117</v>
      </c>
      <c r="B151" s="15">
        <v>83.4</v>
      </c>
      <c r="C151" s="15">
        <v>65.5</v>
      </c>
      <c r="D151" s="15">
        <v>0</v>
      </c>
      <c r="E151" s="15">
        <f>SUM(B151+C151+D151)</f>
        <v>148.9</v>
      </c>
      <c r="F151" s="15">
        <v>288.20000000000005</v>
      </c>
      <c r="G151" s="15">
        <v>25.8</v>
      </c>
      <c r="H151" s="15">
        <v>0</v>
      </c>
      <c r="I151" s="28">
        <f>SUM(F151+G151+H151)</f>
        <v>314.00000000000006</v>
      </c>
    </row>
    <row r="152" spans="1:9" ht="12.95" customHeight="1" x14ac:dyDescent="0.2">
      <c r="A152" s="14" t="s">
        <v>118</v>
      </c>
      <c r="B152" s="15">
        <v>169</v>
      </c>
      <c r="C152" s="15">
        <v>-132.5</v>
      </c>
      <c r="D152" s="15">
        <v>0</v>
      </c>
      <c r="E152" s="15">
        <f>SUM(B152+C152+D152)</f>
        <v>36.5</v>
      </c>
      <c r="F152" s="15">
        <v>14.900000000000002</v>
      </c>
      <c r="G152" s="15">
        <v>-8</v>
      </c>
      <c r="H152" s="15">
        <v>0</v>
      </c>
      <c r="I152" s="28">
        <f>SUM(F152+G152+H152)</f>
        <v>6.9000000000000021</v>
      </c>
    </row>
    <row r="153" spans="1:9" ht="12.95" customHeight="1" x14ac:dyDescent="0.2">
      <c r="A153" s="14" t="s">
        <v>119</v>
      </c>
      <c r="B153" s="17">
        <v>0</v>
      </c>
      <c r="C153" s="17">
        <v>0</v>
      </c>
      <c r="D153" s="17">
        <v>0</v>
      </c>
      <c r="E153" s="15">
        <f>SUM(B153+C153+D153)</f>
        <v>0</v>
      </c>
      <c r="F153" s="17">
        <v>0</v>
      </c>
      <c r="G153" s="17">
        <v>0</v>
      </c>
      <c r="H153" s="17">
        <v>0</v>
      </c>
      <c r="I153" s="28">
        <f>SUM(F153+G153+H153)</f>
        <v>0</v>
      </c>
    </row>
    <row r="154" spans="1:9" ht="12.95" customHeight="1" x14ac:dyDescent="0.2">
      <c r="A154" s="16" t="s">
        <v>121</v>
      </c>
      <c r="B154" s="15">
        <f>SUM(B155+B156+B157)+B160</f>
        <v>194.00000000000003</v>
      </c>
      <c r="C154" s="15">
        <f t="shared" ref="C154:D154" si="97">SUM(C155+C156+C157)+C160</f>
        <v>3.5</v>
      </c>
      <c r="D154" s="15">
        <f t="shared" si="97"/>
        <v>0.1</v>
      </c>
      <c r="E154" s="15">
        <f t="shared" ref="E154" si="98">SUM(E155+E156+E157)+E160</f>
        <v>197.6</v>
      </c>
      <c r="F154" s="15">
        <f>SUM(F155+F156+F157)+F160</f>
        <v>171.3</v>
      </c>
      <c r="G154" s="15">
        <f t="shared" ref="G154:H154" si="99">SUM(G155+G156+G157)+G160</f>
        <v>-41.599999999999994</v>
      </c>
      <c r="H154" s="15">
        <f t="shared" si="99"/>
        <v>0.2</v>
      </c>
      <c r="I154" s="28">
        <f t="shared" ref="I154" si="100">SUM(I155+I156+I157)+I160</f>
        <v>129.9</v>
      </c>
    </row>
    <row r="155" spans="1:9" ht="12.95" customHeight="1" x14ac:dyDescent="0.2">
      <c r="A155" s="14" t="s">
        <v>114</v>
      </c>
      <c r="B155" s="17">
        <v>0</v>
      </c>
      <c r="C155" s="17">
        <v>0</v>
      </c>
      <c r="D155" s="17">
        <v>0</v>
      </c>
      <c r="E155" s="15">
        <f>SUM(B155+C155+D155)</f>
        <v>0</v>
      </c>
      <c r="F155" s="17">
        <v>0</v>
      </c>
      <c r="G155" s="17">
        <v>0</v>
      </c>
      <c r="H155" s="17">
        <v>0</v>
      </c>
      <c r="I155" s="28">
        <f>SUM(F155+G155+H155)</f>
        <v>0</v>
      </c>
    </row>
    <row r="156" spans="1:9" ht="12.95" customHeight="1" x14ac:dyDescent="0.2">
      <c r="A156" s="14" t="s">
        <v>115</v>
      </c>
      <c r="B156" s="17">
        <v>6</v>
      </c>
      <c r="C156" s="17">
        <v>-3</v>
      </c>
      <c r="D156" s="17">
        <v>0.1</v>
      </c>
      <c r="E156" s="15">
        <f>SUM(B156+C156+D156)</f>
        <v>3.1</v>
      </c>
      <c r="F156" s="17">
        <v>4.0999999999999996</v>
      </c>
      <c r="G156" s="17">
        <v>-3.8</v>
      </c>
      <c r="H156" s="17">
        <v>0.1</v>
      </c>
      <c r="I156" s="28">
        <f>SUM(F156+G156+H156)</f>
        <v>0.3999999999999998</v>
      </c>
    </row>
    <row r="157" spans="1:9" ht="12.95" customHeight="1" x14ac:dyDescent="0.2">
      <c r="A157" s="14" t="s">
        <v>116</v>
      </c>
      <c r="B157" s="15">
        <f>SUM(B158+B159)</f>
        <v>184.90000000000003</v>
      </c>
      <c r="C157" s="15">
        <f t="shared" ref="C157:I157" si="101">SUM(C158+C159)</f>
        <v>0.40000000000000013</v>
      </c>
      <c r="D157" s="15">
        <f t="shared" si="101"/>
        <v>0</v>
      </c>
      <c r="E157" s="15">
        <f t="shared" si="101"/>
        <v>185.3</v>
      </c>
      <c r="F157" s="15">
        <f>SUM(F158+F159)</f>
        <v>164.10000000000002</v>
      </c>
      <c r="G157" s="15">
        <f t="shared" ref="G157:H157" si="102">SUM(G158+G159)</f>
        <v>-43.9</v>
      </c>
      <c r="H157" s="15">
        <f t="shared" si="102"/>
        <v>0.1</v>
      </c>
      <c r="I157" s="28">
        <f t="shared" si="101"/>
        <v>120.30000000000001</v>
      </c>
    </row>
    <row r="158" spans="1:9" ht="12.95" customHeight="1" x14ac:dyDescent="0.2">
      <c r="A158" s="14" t="s">
        <v>117</v>
      </c>
      <c r="B158" s="15">
        <v>102.80000000000004</v>
      </c>
      <c r="C158" s="15">
        <v>-1.4</v>
      </c>
      <c r="D158" s="15">
        <v>0</v>
      </c>
      <c r="E158" s="15">
        <f>SUM(B158+C158+D158)</f>
        <v>101.40000000000003</v>
      </c>
      <c r="F158" s="15">
        <v>83.900000000000034</v>
      </c>
      <c r="G158" s="15">
        <v>-16</v>
      </c>
      <c r="H158" s="15">
        <v>0.1</v>
      </c>
      <c r="I158" s="28">
        <f>SUM(F158+G158+H158)</f>
        <v>68.000000000000028</v>
      </c>
    </row>
    <row r="159" spans="1:9" ht="12.95" customHeight="1" x14ac:dyDescent="0.2">
      <c r="A159" s="14" t="s">
        <v>118</v>
      </c>
      <c r="B159" s="15">
        <v>82.1</v>
      </c>
      <c r="C159" s="15">
        <v>1.8</v>
      </c>
      <c r="D159" s="15">
        <v>0</v>
      </c>
      <c r="E159" s="15">
        <f>SUM(B159+C159+D159)</f>
        <v>83.899999999999991</v>
      </c>
      <c r="F159" s="15">
        <v>80.199999999999989</v>
      </c>
      <c r="G159" s="15">
        <v>-27.9</v>
      </c>
      <c r="H159" s="15">
        <v>0</v>
      </c>
      <c r="I159" s="28">
        <f>SUM(F159+G159+H159)</f>
        <v>52.29999999999999</v>
      </c>
    </row>
    <row r="160" spans="1:9" ht="12.95" customHeight="1" x14ac:dyDescent="0.2">
      <c r="A160" s="14" t="s">
        <v>122</v>
      </c>
      <c r="B160" s="15">
        <v>3.0999999999999996</v>
      </c>
      <c r="C160" s="15">
        <v>6.1</v>
      </c>
      <c r="D160" s="15">
        <v>0</v>
      </c>
      <c r="E160" s="15">
        <f>SUM(B160+C160+D160)</f>
        <v>9.1999999999999993</v>
      </c>
      <c r="F160" s="15">
        <v>3.0999999999999996</v>
      </c>
      <c r="G160" s="15">
        <v>6.1</v>
      </c>
      <c r="H160" s="15">
        <v>0</v>
      </c>
      <c r="I160" s="28">
        <f>SUM(F160+G160+H160)</f>
        <v>9.1999999999999993</v>
      </c>
    </row>
    <row r="161" spans="1:9" ht="12.75" customHeight="1" x14ac:dyDescent="0.2">
      <c r="A161" s="16" t="s">
        <v>192</v>
      </c>
      <c r="B161" s="15"/>
      <c r="C161" s="15"/>
      <c r="D161" s="15"/>
      <c r="E161" s="15"/>
      <c r="F161" s="15"/>
      <c r="G161" s="15"/>
      <c r="H161" s="15"/>
      <c r="I161" s="28"/>
    </row>
    <row r="162" spans="1:9" ht="14.1" customHeight="1" x14ac:dyDescent="0.2">
      <c r="A162" s="13" t="s">
        <v>123</v>
      </c>
      <c r="B162" s="29">
        <f t="shared" ref="B162:I162" si="103">SUM(B163+B176+B197+B208)</f>
        <v>56732.2</v>
      </c>
      <c r="C162" s="29">
        <f t="shared" si="103"/>
        <v>-330.8</v>
      </c>
      <c r="D162" s="29">
        <f t="shared" si="103"/>
        <v>13.7</v>
      </c>
      <c r="E162" s="29">
        <f t="shared" si="103"/>
        <v>56415.100000000006</v>
      </c>
      <c r="F162" s="29">
        <f t="shared" si="103"/>
        <v>57931.199999999997</v>
      </c>
      <c r="G162" s="29">
        <f t="shared" si="103"/>
        <v>-954.99999999999977</v>
      </c>
      <c r="H162" s="29">
        <f t="shared" si="103"/>
        <v>-2.5</v>
      </c>
      <c r="I162" s="30">
        <f t="shared" si="103"/>
        <v>56973.700000000004</v>
      </c>
    </row>
    <row r="163" spans="1:9" ht="14.1" customHeight="1" x14ac:dyDescent="0.2">
      <c r="A163" s="13" t="s">
        <v>124</v>
      </c>
      <c r="B163" s="29">
        <f>SUM(B164+B165)</f>
        <v>3944.2000000000003</v>
      </c>
      <c r="C163" s="29">
        <f t="shared" ref="C163:I163" si="104">SUM(C164+C165)</f>
        <v>-15.200000000000003</v>
      </c>
      <c r="D163" s="29">
        <f t="shared" si="104"/>
        <v>0</v>
      </c>
      <c r="E163" s="29">
        <f t="shared" si="104"/>
        <v>3929.0000000000005</v>
      </c>
      <c r="F163" s="29">
        <f>SUM(F164+F165)</f>
        <v>3845.6000000000004</v>
      </c>
      <c r="G163" s="29">
        <f t="shared" ref="G163:H163" si="105">SUM(G164+G165)</f>
        <v>-23.6</v>
      </c>
      <c r="H163" s="29">
        <f t="shared" si="105"/>
        <v>0</v>
      </c>
      <c r="I163" s="30">
        <f t="shared" si="104"/>
        <v>3822.0000000000005</v>
      </c>
    </row>
    <row r="164" spans="1:9" ht="12.75" customHeight="1" x14ac:dyDescent="0.2">
      <c r="A164" s="16" t="s">
        <v>125</v>
      </c>
      <c r="B164" s="17">
        <v>0</v>
      </c>
      <c r="C164" s="17">
        <v>0</v>
      </c>
      <c r="D164" s="17">
        <v>0</v>
      </c>
      <c r="E164" s="15">
        <f>SUM(B164+C164+D164)</f>
        <v>0</v>
      </c>
      <c r="F164" s="17">
        <v>0</v>
      </c>
      <c r="G164" s="17">
        <v>0</v>
      </c>
      <c r="H164" s="17">
        <v>0</v>
      </c>
      <c r="I164" s="28">
        <f>SUM(F164+G164+H164)</f>
        <v>0</v>
      </c>
    </row>
    <row r="165" spans="1:9" ht="12.75" customHeight="1" x14ac:dyDescent="0.2">
      <c r="A165" s="16" t="s">
        <v>126</v>
      </c>
      <c r="B165" s="15">
        <f>SUM(B166+B171)</f>
        <v>3944.2000000000003</v>
      </c>
      <c r="C165" s="15">
        <f t="shared" ref="C165:I165" si="106">SUM(C166+C171)</f>
        <v>-15.200000000000003</v>
      </c>
      <c r="D165" s="15">
        <f t="shared" si="106"/>
        <v>0</v>
      </c>
      <c r="E165" s="15">
        <f t="shared" si="106"/>
        <v>3929.0000000000005</v>
      </c>
      <c r="F165" s="15">
        <f>SUM(F166+F171)</f>
        <v>3845.6000000000004</v>
      </c>
      <c r="G165" s="15">
        <f t="shared" ref="G165:H165" si="107">SUM(G166+G171)</f>
        <v>-23.6</v>
      </c>
      <c r="H165" s="15">
        <f t="shared" si="107"/>
        <v>0</v>
      </c>
      <c r="I165" s="28">
        <f t="shared" si="106"/>
        <v>3822.0000000000005</v>
      </c>
    </row>
    <row r="166" spans="1:9" ht="12.75" customHeight="1" x14ac:dyDescent="0.2">
      <c r="A166" s="16" t="s">
        <v>127</v>
      </c>
      <c r="B166" s="15">
        <f>SUM(B167+B168+B169+B170)</f>
        <v>1110.8000000000002</v>
      </c>
      <c r="C166" s="15">
        <f t="shared" ref="C166:I166" si="108">SUM(C167+C168+C169+C170)</f>
        <v>2</v>
      </c>
      <c r="D166" s="15">
        <f t="shared" si="108"/>
        <v>0</v>
      </c>
      <c r="E166" s="15">
        <f t="shared" si="108"/>
        <v>1112.8000000000002</v>
      </c>
      <c r="F166" s="15">
        <f>SUM(F167+F168+F169+F170)</f>
        <v>1115.3000000000004</v>
      </c>
      <c r="G166" s="15">
        <f t="shared" ref="G166:H166" si="109">SUM(G167+G168+G169+G170)</f>
        <v>-3.2999999999999989</v>
      </c>
      <c r="H166" s="15">
        <f t="shared" si="109"/>
        <v>0</v>
      </c>
      <c r="I166" s="28">
        <f t="shared" si="108"/>
        <v>1112.0000000000005</v>
      </c>
    </row>
    <row r="167" spans="1:9" ht="12.75" customHeight="1" x14ac:dyDescent="0.2">
      <c r="A167" s="14" t="s">
        <v>128</v>
      </c>
      <c r="B167" s="15">
        <v>462.80000000000007</v>
      </c>
      <c r="C167" s="15">
        <v>2.6</v>
      </c>
      <c r="D167" s="15">
        <v>0</v>
      </c>
      <c r="E167" s="15">
        <f>SUM(B167+C167+D167)</f>
        <v>465.40000000000009</v>
      </c>
      <c r="F167" s="15">
        <v>473.20000000000016</v>
      </c>
      <c r="G167" s="15">
        <v>2.6</v>
      </c>
      <c r="H167" s="15">
        <v>0</v>
      </c>
      <c r="I167" s="28">
        <f>SUM(F167+G167+H167)</f>
        <v>475.80000000000018</v>
      </c>
    </row>
    <row r="168" spans="1:9" ht="12.75" customHeight="1" x14ac:dyDescent="0.2">
      <c r="A168" s="14" t="s">
        <v>129</v>
      </c>
      <c r="B168" s="17">
        <v>0</v>
      </c>
      <c r="C168" s="17">
        <v>0</v>
      </c>
      <c r="D168" s="17">
        <v>0</v>
      </c>
      <c r="E168" s="15">
        <f>SUM(B168+C168+D168)</f>
        <v>0</v>
      </c>
      <c r="F168" s="17">
        <v>0</v>
      </c>
      <c r="G168" s="17">
        <v>0</v>
      </c>
      <c r="H168" s="17">
        <v>0</v>
      </c>
      <c r="I168" s="28">
        <f>SUM(F168+G168+H168)</f>
        <v>0</v>
      </c>
    </row>
    <row r="169" spans="1:9" ht="12.75" customHeight="1" x14ac:dyDescent="0.2">
      <c r="A169" s="14" t="s">
        <v>130</v>
      </c>
      <c r="B169" s="15">
        <v>510.10000000000008</v>
      </c>
      <c r="C169" s="15">
        <v>-10.9</v>
      </c>
      <c r="D169" s="15">
        <v>0</v>
      </c>
      <c r="E169" s="15">
        <f>SUM(B169+C169+D169)</f>
        <v>499.2000000000001</v>
      </c>
      <c r="F169" s="15">
        <v>463.00000000000011</v>
      </c>
      <c r="G169" s="15">
        <v>-16.2</v>
      </c>
      <c r="H169" s="15">
        <v>0</v>
      </c>
      <c r="I169" s="28">
        <f>SUM(F169+G169+H169)</f>
        <v>446.80000000000013</v>
      </c>
    </row>
    <row r="170" spans="1:9" ht="12.75" customHeight="1" x14ac:dyDescent="0.2">
      <c r="A170" s="14" t="s">
        <v>131</v>
      </c>
      <c r="B170" s="15">
        <v>137.9</v>
      </c>
      <c r="C170" s="15">
        <v>10.3</v>
      </c>
      <c r="D170" s="15">
        <v>0</v>
      </c>
      <c r="E170" s="15">
        <f>SUM(B170+C170+D170)</f>
        <v>148.20000000000002</v>
      </c>
      <c r="F170" s="15">
        <v>179.10000000000005</v>
      </c>
      <c r="G170" s="15">
        <v>10.3</v>
      </c>
      <c r="H170" s="15">
        <v>0</v>
      </c>
      <c r="I170" s="28">
        <f>SUM(F170+G170+H170)</f>
        <v>189.40000000000006</v>
      </c>
    </row>
    <row r="171" spans="1:9" ht="12.75" customHeight="1" x14ac:dyDescent="0.2">
      <c r="A171" s="16" t="s">
        <v>132</v>
      </c>
      <c r="B171" s="15">
        <f>SUM(B172+B173+B174+B175)</f>
        <v>2833.4</v>
      </c>
      <c r="C171" s="15">
        <f t="shared" ref="C171:I171" si="110">SUM(C172+C173+C174+C175)</f>
        <v>-17.200000000000003</v>
      </c>
      <c r="D171" s="15">
        <f t="shared" si="110"/>
        <v>0</v>
      </c>
      <c r="E171" s="15">
        <f t="shared" si="110"/>
        <v>2816.2000000000003</v>
      </c>
      <c r="F171" s="15">
        <f>SUM(F172+F173+F174+F175)</f>
        <v>2730.3</v>
      </c>
      <c r="G171" s="15">
        <f t="shared" ref="G171:H171" si="111">SUM(G172+G173+G174+G175)</f>
        <v>-20.300000000000004</v>
      </c>
      <c r="H171" s="15">
        <f t="shared" si="111"/>
        <v>0</v>
      </c>
      <c r="I171" s="28">
        <f t="shared" si="110"/>
        <v>2710</v>
      </c>
    </row>
    <row r="172" spans="1:9" ht="12.75" customHeight="1" x14ac:dyDescent="0.2">
      <c r="A172" s="14" t="s">
        <v>133</v>
      </c>
      <c r="B172" s="15">
        <v>585.89999999999975</v>
      </c>
      <c r="C172" s="15">
        <v>3.8</v>
      </c>
      <c r="D172" s="15">
        <v>0</v>
      </c>
      <c r="E172" s="15">
        <f>SUM(B172+C172+D172)</f>
        <v>589.6999999999997</v>
      </c>
      <c r="F172" s="15">
        <v>601.09999999999957</v>
      </c>
      <c r="G172" s="15">
        <v>3.8</v>
      </c>
      <c r="H172" s="15">
        <v>0</v>
      </c>
      <c r="I172" s="28">
        <f>SUM(F172+G172+H172)</f>
        <v>604.89999999999952</v>
      </c>
    </row>
    <row r="173" spans="1:9" ht="12.75" customHeight="1" x14ac:dyDescent="0.2">
      <c r="A173" s="14" t="s">
        <v>134</v>
      </c>
      <c r="B173" s="17">
        <v>0</v>
      </c>
      <c r="C173" s="17">
        <v>0</v>
      </c>
      <c r="D173" s="17">
        <v>0</v>
      </c>
      <c r="E173" s="15">
        <f>SUM(B173+C173+D173)</f>
        <v>0</v>
      </c>
      <c r="F173" s="17">
        <v>0</v>
      </c>
      <c r="G173" s="17">
        <v>0</v>
      </c>
      <c r="H173" s="17">
        <v>0</v>
      </c>
      <c r="I173" s="28">
        <f>SUM(F173+G173+H173)</f>
        <v>0</v>
      </c>
    </row>
    <row r="174" spans="1:9" ht="12.75" customHeight="1" x14ac:dyDescent="0.2">
      <c r="A174" s="14" t="s">
        <v>135</v>
      </c>
      <c r="B174" s="15">
        <v>1637.4000000000005</v>
      </c>
      <c r="C174" s="15">
        <v>-39.6</v>
      </c>
      <c r="D174" s="15">
        <v>0</v>
      </c>
      <c r="E174" s="15">
        <f>SUM(B174+C174+D174)</f>
        <v>1597.8000000000006</v>
      </c>
      <c r="F174" s="15">
        <v>1444.7000000000007</v>
      </c>
      <c r="G174" s="15">
        <v>-42.7</v>
      </c>
      <c r="H174" s="15">
        <v>0</v>
      </c>
      <c r="I174" s="28">
        <f>SUM(F174+G174+H174)</f>
        <v>1402.0000000000007</v>
      </c>
    </row>
    <row r="175" spans="1:9" ht="12.75" customHeight="1" x14ac:dyDescent="0.2">
      <c r="A175" s="14" t="s">
        <v>136</v>
      </c>
      <c r="B175" s="15">
        <v>610.0999999999998</v>
      </c>
      <c r="C175" s="15">
        <v>18.600000000000001</v>
      </c>
      <c r="D175" s="15">
        <v>0</v>
      </c>
      <c r="E175" s="15">
        <f>SUM(B175+C175+D175)</f>
        <v>628.69999999999982</v>
      </c>
      <c r="F175" s="15">
        <v>684.49999999999989</v>
      </c>
      <c r="G175" s="15">
        <v>18.600000000000001</v>
      </c>
      <c r="H175" s="15">
        <v>0</v>
      </c>
      <c r="I175" s="28">
        <f>SUM(F175+G175+H175)</f>
        <v>703.09999999999991</v>
      </c>
    </row>
    <row r="176" spans="1:9" ht="14.1" customHeight="1" x14ac:dyDescent="0.2">
      <c r="A176" s="13" t="s">
        <v>137</v>
      </c>
      <c r="B176" s="29">
        <f>SUM(B177+B178+B181+B188)</f>
        <v>19605.299999999996</v>
      </c>
      <c r="C176" s="29">
        <f t="shared" ref="C176:I176" si="112">SUM(C177+C178+C181+C188)</f>
        <v>-416.1</v>
      </c>
      <c r="D176" s="29">
        <f t="shared" si="112"/>
        <v>8</v>
      </c>
      <c r="E176" s="29">
        <f t="shared" si="112"/>
        <v>19197.199999999997</v>
      </c>
      <c r="F176" s="29">
        <f>SUM(F177+F178+F181+F188)</f>
        <v>21859.199999999993</v>
      </c>
      <c r="G176" s="29">
        <f t="shared" ref="G176:H176" si="113">SUM(G177+G178+G181+G188)</f>
        <v>-1603.1999999999998</v>
      </c>
      <c r="H176" s="29">
        <f t="shared" si="113"/>
        <v>-1.8</v>
      </c>
      <c r="I176" s="30">
        <f t="shared" si="112"/>
        <v>20254.199999999997</v>
      </c>
    </row>
    <row r="177" spans="1:9" ht="12.75" customHeight="1" x14ac:dyDescent="0.2">
      <c r="A177" s="16" t="s">
        <v>138</v>
      </c>
      <c r="B177" s="17">
        <v>-1.8596235662471372E-15</v>
      </c>
      <c r="C177" s="17">
        <v>0</v>
      </c>
      <c r="D177" s="17">
        <v>0</v>
      </c>
      <c r="E177" s="15">
        <f>SUM(B177+C177+D177)</f>
        <v>-1.8596235662471372E-15</v>
      </c>
      <c r="F177" s="17">
        <v>-1.8596235662471372E-15</v>
      </c>
      <c r="G177" s="17">
        <v>0</v>
      </c>
      <c r="H177" s="17">
        <v>0</v>
      </c>
      <c r="I177" s="28">
        <f>SUM(F177+G177+H177)</f>
        <v>-1.8596235662471372E-15</v>
      </c>
    </row>
    <row r="178" spans="1:9" ht="12.75" customHeight="1" x14ac:dyDescent="0.2">
      <c r="A178" s="16" t="s">
        <v>139</v>
      </c>
      <c r="B178" s="15">
        <f>SUM(B179+B180)</f>
        <v>5888.0999999999985</v>
      </c>
      <c r="C178" s="15">
        <f t="shared" ref="C178:I178" si="114">SUM(C179+C180)</f>
        <v>50.3</v>
      </c>
      <c r="D178" s="15">
        <f t="shared" si="114"/>
        <v>7.7</v>
      </c>
      <c r="E178" s="15">
        <f t="shared" si="114"/>
        <v>5946.0999999999985</v>
      </c>
      <c r="F178" s="15">
        <f>SUM(F179+F180)</f>
        <v>6315.5999999999976</v>
      </c>
      <c r="G178" s="15">
        <f t="shared" ref="G178:H178" si="115">SUM(G179+G180)</f>
        <v>-108.9</v>
      </c>
      <c r="H178" s="15">
        <f t="shared" si="115"/>
        <v>-1.5</v>
      </c>
      <c r="I178" s="28">
        <f t="shared" si="114"/>
        <v>6205.199999999998</v>
      </c>
    </row>
    <row r="179" spans="1:9" ht="12.75" customHeight="1" x14ac:dyDescent="0.2">
      <c r="A179" s="16" t="s">
        <v>140</v>
      </c>
      <c r="B179" s="15">
        <v>5888.0999999999985</v>
      </c>
      <c r="C179" s="15">
        <v>50.3</v>
      </c>
      <c r="D179" s="15">
        <v>7.7</v>
      </c>
      <c r="E179" s="15">
        <f>SUM(B179+C179+D179)</f>
        <v>5946.0999999999985</v>
      </c>
      <c r="F179" s="15">
        <v>6315.5999999999976</v>
      </c>
      <c r="G179" s="15">
        <v>-108.9</v>
      </c>
      <c r="H179" s="15">
        <v>-1.5</v>
      </c>
      <c r="I179" s="28">
        <f>SUM(F179+G179+H179)</f>
        <v>6205.199999999998</v>
      </c>
    </row>
    <row r="180" spans="1:9" ht="12.75" customHeight="1" x14ac:dyDescent="0.2">
      <c r="A180" s="16" t="s">
        <v>141</v>
      </c>
      <c r="B180" s="17">
        <v>0</v>
      </c>
      <c r="C180" s="17">
        <v>0</v>
      </c>
      <c r="D180" s="17">
        <v>0</v>
      </c>
      <c r="E180" s="15">
        <f>SUM(B180+C180+D180)</f>
        <v>0</v>
      </c>
      <c r="F180" s="17">
        <v>0</v>
      </c>
      <c r="G180" s="17">
        <v>0</v>
      </c>
      <c r="H180" s="17">
        <v>0</v>
      </c>
      <c r="I180" s="28">
        <f>SUM(F180+G180+H180)</f>
        <v>0</v>
      </c>
    </row>
    <row r="181" spans="1:9" ht="12.75" customHeight="1" x14ac:dyDescent="0.2">
      <c r="A181" s="16" t="s">
        <v>142</v>
      </c>
      <c r="B181" s="15">
        <f>SUM(B182+B185)</f>
        <v>9109.4999999999982</v>
      </c>
      <c r="C181" s="15">
        <f t="shared" ref="C181:I181" si="116">SUM(C182+C185)</f>
        <v>-464.90000000000003</v>
      </c>
      <c r="D181" s="15">
        <f t="shared" si="116"/>
        <v>0.1</v>
      </c>
      <c r="E181" s="15">
        <f t="shared" si="116"/>
        <v>8644.6999999999989</v>
      </c>
      <c r="F181" s="15">
        <f>SUM(F182+F185)</f>
        <v>11178.499999999998</v>
      </c>
      <c r="G181" s="15">
        <f t="shared" ref="G181:H181" si="117">SUM(G182+G185)</f>
        <v>-1486.6999999999998</v>
      </c>
      <c r="H181" s="15">
        <f t="shared" si="117"/>
        <v>-0.2</v>
      </c>
      <c r="I181" s="28">
        <f t="shared" si="116"/>
        <v>9691.5999999999985</v>
      </c>
    </row>
    <row r="182" spans="1:9" ht="12.75" customHeight="1" x14ac:dyDescent="0.2">
      <c r="A182" s="16" t="s">
        <v>140</v>
      </c>
      <c r="B182" s="15">
        <f>SUM(B183+B184)</f>
        <v>4822.1000000000004</v>
      </c>
      <c r="C182" s="15">
        <f t="shared" ref="C182:I182" si="118">SUM(C183+C184)</f>
        <v>3.7</v>
      </c>
      <c r="D182" s="15">
        <f t="shared" si="118"/>
        <v>0.1</v>
      </c>
      <c r="E182" s="15">
        <f t="shared" si="118"/>
        <v>4825.9000000000005</v>
      </c>
      <c r="F182" s="15">
        <f>SUM(F183+F184)</f>
        <v>5091.1000000000004</v>
      </c>
      <c r="G182" s="15">
        <f t="shared" ref="G182:H182" si="119">SUM(G183+G184)</f>
        <v>297.90000000000003</v>
      </c>
      <c r="H182" s="15">
        <f t="shared" si="119"/>
        <v>-0.2</v>
      </c>
      <c r="I182" s="28">
        <f t="shared" si="118"/>
        <v>5388.8</v>
      </c>
    </row>
    <row r="183" spans="1:9" ht="12.75" customHeight="1" x14ac:dyDescent="0.2">
      <c r="A183" s="14" t="s">
        <v>143</v>
      </c>
      <c r="B183" s="15">
        <v>4567</v>
      </c>
      <c r="C183" s="15">
        <v>10.5</v>
      </c>
      <c r="D183" s="15">
        <v>0.1</v>
      </c>
      <c r="E183" s="15">
        <f>SUM(B183+C183+D183)</f>
        <v>4577.6000000000004</v>
      </c>
      <c r="F183" s="15">
        <v>4885</v>
      </c>
      <c r="G183" s="15">
        <v>301.8</v>
      </c>
      <c r="H183" s="15">
        <v>-0.1</v>
      </c>
      <c r="I183" s="28">
        <f>SUM(F183+G183+H183)</f>
        <v>5186.7</v>
      </c>
    </row>
    <row r="184" spans="1:9" ht="12.75" customHeight="1" x14ac:dyDescent="0.2">
      <c r="A184" s="14" t="s">
        <v>144</v>
      </c>
      <c r="B184" s="15">
        <v>255.1</v>
      </c>
      <c r="C184" s="15">
        <v>-6.8</v>
      </c>
      <c r="D184" s="15">
        <v>0</v>
      </c>
      <c r="E184" s="15">
        <f>SUM(B184+C184+D184)</f>
        <v>248.29999999999998</v>
      </c>
      <c r="F184" s="15">
        <v>206.1</v>
      </c>
      <c r="G184" s="15">
        <v>-3.9</v>
      </c>
      <c r="H184" s="15">
        <v>-0.1</v>
      </c>
      <c r="I184" s="28">
        <f>SUM(F184+G184+H184)</f>
        <v>202.1</v>
      </c>
    </row>
    <row r="185" spans="1:9" ht="12.75" customHeight="1" x14ac:dyDescent="0.2">
      <c r="A185" s="16" t="s">
        <v>141</v>
      </c>
      <c r="B185" s="15">
        <f>SUM(B186+B187)</f>
        <v>4287.3999999999978</v>
      </c>
      <c r="C185" s="15">
        <f t="shared" ref="C185:I185" si="120">SUM(C186+C187)</f>
        <v>-468.6</v>
      </c>
      <c r="D185" s="15">
        <f t="shared" si="120"/>
        <v>0</v>
      </c>
      <c r="E185" s="15">
        <f t="shared" si="120"/>
        <v>3818.7999999999979</v>
      </c>
      <c r="F185" s="15">
        <f>SUM(F186+F187)</f>
        <v>6087.3999999999978</v>
      </c>
      <c r="G185" s="15">
        <f t="shared" ref="G185:H185" si="121">SUM(G186+G187)</f>
        <v>-1784.6</v>
      </c>
      <c r="H185" s="15">
        <f t="shared" si="121"/>
        <v>0</v>
      </c>
      <c r="I185" s="28">
        <f t="shared" si="120"/>
        <v>4302.7999999999975</v>
      </c>
    </row>
    <row r="186" spans="1:9" ht="12.75" customHeight="1" x14ac:dyDescent="0.2">
      <c r="A186" s="14" t="s">
        <v>143</v>
      </c>
      <c r="B186" s="15">
        <v>3922.2999999999979</v>
      </c>
      <c r="C186" s="15">
        <v>-349.7</v>
      </c>
      <c r="D186" s="15">
        <v>0</v>
      </c>
      <c r="E186" s="15">
        <f>SUM(B186+C186+D186)</f>
        <v>3572.5999999999981</v>
      </c>
      <c r="F186" s="15">
        <v>5567.5999999999976</v>
      </c>
      <c r="G186" s="15">
        <v>-1638.5</v>
      </c>
      <c r="H186" s="15">
        <v>0</v>
      </c>
      <c r="I186" s="28">
        <f>SUM(F186+G186+H186)</f>
        <v>3929.0999999999976</v>
      </c>
    </row>
    <row r="187" spans="1:9" ht="12.75" customHeight="1" x14ac:dyDescent="0.2">
      <c r="A187" s="14" t="s">
        <v>145</v>
      </c>
      <c r="B187" s="15">
        <v>365.09999999999985</v>
      </c>
      <c r="C187" s="15">
        <v>-118.9</v>
      </c>
      <c r="D187" s="15">
        <v>0</v>
      </c>
      <c r="E187" s="15">
        <f>SUM(B187+C187+D187)</f>
        <v>246.19999999999985</v>
      </c>
      <c r="F187" s="15">
        <v>519.79999999999995</v>
      </c>
      <c r="G187" s="15">
        <v>-146.1</v>
      </c>
      <c r="H187" s="15">
        <v>0</v>
      </c>
      <c r="I187" s="28">
        <f>SUM(F187+G187+H187)</f>
        <v>373.69999999999993</v>
      </c>
    </row>
    <row r="188" spans="1:9" ht="12.75" customHeight="1" x14ac:dyDescent="0.2">
      <c r="A188" s="16" t="s">
        <v>146</v>
      </c>
      <c r="B188" s="15">
        <f>SUM(B189+B192)</f>
        <v>4607.6999999999989</v>
      </c>
      <c r="C188" s="15">
        <f t="shared" ref="C188:I188" si="122">SUM(C189+C192)</f>
        <v>-1.5000000000000002</v>
      </c>
      <c r="D188" s="15">
        <f t="shared" si="122"/>
        <v>0.2</v>
      </c>
      <c r="E188" s="15">
        <f t="shared" si="122"/>
        <v>4606.3999999999996</v>
      </c>
      <c r="F188" s="15">
        <f>SUM(F189+F192)</f>
        <v>4365.0999999999995</v>
      </c>
      <c r="G188" s="15">
        <f t="shared" ref="G188:H188" si="123">SUM(G189+G192)</f>
        <v>-7.5999999999999988</v>
      </c>
      <c r="H188" s="15">
        <f t="shared" si="123"/>
        <v>-0.1</v>
      </c>
      <c r="I188" s="28">
        <f t="shared" si="122"/>
        <v>4357.3999999999996</v>
      </c>
    </row>
    <row r="189" spans="1:9" ht="12.75" customHeight="1" x14ac:dyDescent="0.2">
      <c r="A189" s="16" t="s">
        <v>140</v>
      </c>
      <c r="B189" s="15">
        <f>SUM(B190+B191)</f>
        <v>2995.9999999999995</v>
      </c>
      <c r="C189" s="15">
        <f t="shared" ref="C189:I189" si="124">SUM(C190+C191)</f>
        <v>1.9000000000000001</v>
      </c>
      <c r="D189" s="15">
        <f t="shared" si="124"/>
        <v>0.2</v>
      </c>
      <c r="E189" s="15">
        <f t="shared" si="124"/>
        <v>2998.0999999999995</v>
      </c>
      <c r="F189" s="15">
        <f>SUM(F190+F191)</f>
        <v>2767.7999999999993</v>
      </c>
      <c r="G189" s="15">
        <f t="shared" ref="G189:H189" si="125">SUM(G190+G191)</f>
        <v>-0.39999999999999963</v>
      </c>
      <c r="H189" s="15">
        <f t="shared" si="125"/>
        <v>-0.1</v>
      </c>
      <c r="I189" s="28">
        <f t="shared" si="124"/>
        <v>2767.2999999999993</v>
      </c>
    </row>
    <row r="190" spans="1:9" ht="12.75" customHeight="1" x14ac:dyDescent="0.2">
      <c r="A190" s="14" t="s">
        <v>147</v>
      </c>
      <c r="B190" s="15">
        <v>2972.1999999999994</v>
      </c>
      <c r="C190" s="15">
        <v>1.9000000000000001</v>
      </c>
      <c r="D190" s="15">
        <v>0</v>
      </c>
      <c r="E190" s="15">
        <f>SUM(B190+C190+D190)</f>
        <v>2974.0999999999995</v>
      </c>
      <c r="F190" s="15">
        <v>2746.5999999999995</v>
      </c>
      <c r="G190" s="15">
        <v>-0.39999999999999963</v>
      </c>
      <c r="H190" s="15">
        <v>0</v>
      </c>
      <c r="I190" s="28">
        <f>SUM(F190+G190+H190)</f>
        <v>2746.1999999999994</v>
      </c>
    </row>
    <row r="191" spans="1:9" ht="12.75" customHeight="1" x14ac:dyDescent="0.2">
      <c r="A191" s="14" t="s">
        <v>148</v>
      </c>
      <c r="B191" s="15">
        <v>23.8</v>
      </c>
      <c r="C191" s="15">
        <v>0</v>
      </c>
      <c r="D191" s="15">
        <v>0.2</v>
      </c>
      <c r="E191" s="15">
        <f>SUM(B191+C191+D191)</f>
        <v>24</v>
      </c>
      <c r="F191" s="15">
        <v>21.2</v>
      </c>
      <c r="G191" s="15">
        <v>0</v>
      </c>
      <c r="H191" s="15">
        <v>-0.1</v>
      </c>
      <c r="I191" s="28">
        <f>SUM(F191+G191+H191)</f>
        <v>21.099999999999998</v>
      </c>
    </row>
    <row r="192" spans="1:9" ht="12.75" customHeight="1" x14ac:dyDescent="0.2">
      <c r="A192" s="16" t="s">
        <v>141</v>
      </c>
      <c r="B192" s="15">
        <f t="shared" ref="B192:I192" si="126">SUM(B193+B194+B195+B196)</f>
        <v>1611.6999999999994</v>
      </c>
      <c r="C192" s="15">
        <f t="shared" si="126"/>
        <v>-3.4000000000000004</v>
      </c>
      <c r="D192" s="15">
        <f t="shared" si="126"/>
        <v>0</v>
      </c>
      <c r="E192" s="15">
        <f t="shared" si="126"/>
        <v>1608.2999999999997</v>
      </c>
      <c r="F192" s="15">
        <f t="shared" si="126"/>
        <v>1597.3</v>
      </c>
      <c r="G192" s="15">
        <f t="shared" si="126"/>
        <v>-7.1999999999999993</v>
      </c>
      <c r="H192" s="15">
        <f t="shared" si="126"/>
        <v>0</v>
      </c>
      <c r="I192" s="28">
        <f t="shared" si="126"/>
        <v>1590.1</v>
      </c>
    </row>
    <row r="193" spans="1:9" ht="12.75" customHeight="1" x14ac:dyDescent="0.2">
      <c r="A193" s="14" t="s">
        <v>149</v>
      </c>
      <c r="B193" s="15">
        <v>1447.1999999999996</v>
      </c>
      <c r="C193" s="15">
        <v>2.4</v>
      </c>
      <c r="D193" s="15">
        <v>0</v>
      </c>
      <c r="E193" s="15">
        <f>SUM(B193+C193+D193)</f>
        <v>1449.5999999999997</v>
      </c>
      <c r="F193" s="15">
        <v>1456.8</v>
      </c>
      <c r="G193" s="15">
        <v>2.4</v>
      </c>
      <c r="H193" s="15">
        <v>0</v>
      </c>
      <c r="I193" s="28">
        <f>SUM(F193+G193+H193)</f>
        <v>1459.2</v>
      </c>
    </row>
    <row r="194" spans="1:9" ht="12.75" customHeight="1" x14ac:dyDescent="0.2">
      <c r="A194" s="14" t="s">
        <v>150</v>
      </c>
      <c r="B194" s="17">
        <v>0</v>
      </c>
      <c r="C194" s="17">
        <v>0</v>
      </c>
      <c r="D194" s="17">
        <v>0</v>
      </c>
      <c r="E194" s="15">
        <f>SUM(B194+C194+D194)</f>
        <v>0</v>
      </c>
      <c r="F194" s="17">
        <v>0</v>
      </c>
      <c r="G194" s="17">
        <v>0</v>
      </c>
      <c r="H194" s="17">
        <v>0</v>
      </c>
      <c r="I194" s="28">
        <f>SUM(F194+G194+H194)</f>
        <v>0</v>
      </c>
    </row>
    <row r="195" spans="1:9" ht="12.75" customHeight="1" x14ac:dyDescent="0.2">
      <c r="A195" s="14" t="s">
        <v>151</v>
      </c>
      <c r="B195" s="15">
        <v>142.6999999999999</v>
      </c>
      <c r="C195" s="15">
        <v>-5.9</v>
      </c>
      <c r="D195" s="15">
        <v>0</v>
      </c>
      <c r="E195" s="15">
        <f>SUM(B195+C195+D195)</f>
        <v>136.7999999999999</v>
      </c>
      <c r="F195" s="15">
        <v>118.29999999999988</v>
      </c>
      <c r="G195" s="15">
        <v>-9.6999999999999993</v>
      </c>
      <c r="H195" s="15">
        <v>0</v>
      </c>
      <c r="I195" s="28">
        <f>SUM(F195+G195+H195)</f>
        <v>108.59999999999988</v>
      </c>
    </row>
    <row r="196" spans="1:9" ht="12.75" customHeight="1" x14ac:dyDescent="0.2">
      <c r="A196" s="14" t="s">
        <v>147</v>
      </c>
      <c r="B196" s="15">
        <v>21.799999999999997</v>
      </c>
      <c r="C196" s="15">
        <v>0.1</v>
      </c>
      <c r="D196" s="15">
        <v>0</v>
      </c>
      <c r="E196" s="15">
        <f>SUM(B196+C196+D196)</f>
        <v>21.9</v>
      </c>
      <c r="F196" s="15">
        <v>22.200000000000003</v>
      </c>
      <c r="G196" s="15">
        <v>0.1</v>
      </c>
      <c r="H196" s="15">
        <v>0</v>
      </c>
      <c r="I196" s="28">
        <f>SUM(F196+G196+H196)</f>
        <v>22.300000000000004</v>
      </c>
    </row>
    <row r="197" spans="1:9" ht="14.1" customHeight="1" x14ac:dyDescent="0.2">
      <c r="A197" s="13" t="s">
        <v>152</v>
      </c>
      <c r="B197" s="29">
        <f>SUM(B198+B199+B200+B207)</f>
        <v>31979.000000000004</v>
      </c>
      <c r="C197" s="29">
        <f t="shared" ref="C197:I197" si="127">SUM(C198+C199+C200+C207)</f>
        <v>102.30000000000003</v>
      </c>
      <c r="D197" s="29">
        <f t="shared" si="127"/>
        <v>-0.2</v>
      </c>
      <c r="E197" s="29">
        <f t="shared" si="127"/>
        <v>32081.100000000002</v>
      </c>
      <c r="F197" s="29">
        <f>SUM(F198+F199+F200+F207)</f>
        <v>30958.9</v>
      </c>
      <c r="G197" s="29">
        <f t="shared" ref="G197:H197" si="128">SUM(G198+G199+G200+G207)</f>
        <v>580.79999999999995</v>
      </c>
      <c r="H197" s="29">
        <f t="shared" si="128"/>
        <v>-0.1</v>
      </c>
      <c r="I197" s="30">
        <f t="shared" si="127"/>
        <v>31539.600000000002</v>
      </c>
    </row>
    <row r="198" spans="1:9" ht="12.75" customHeight="1" x14ac:dyDescent="0.2">
      <c r="A198" s="14" t="s">
        <v>153</v>
      </c>
      <c r="B198" s="15">
        <v>44.500000000000043</v>
      </c>
      <c r="C198" s="15">
        <v>1.7000000000000002</v>
      </c>
      <c r="D198" s="15">
        <v>0</v>
      </c>
      <c r="E198" s="15">
        <f>SUM(B198+C198+D198)</f>
        <v>46.200000000000045</v>
      </c>
      <c r="F198" s="15">
        <v>45.400000000000048</v>
      </c>
      <c r="G198" s="15">
        <v>-15.3</v>
      </c>
      <c r="H198" s="15">
        <v>0</v>
      </c>
      <c r="I198" s="28">
        <f>SUM(F198+G198+H198)</f>
        <v>30.100000000000048</v>
      </c>
    </row>
    <row r="199" spans="1:9" ht="12.75" customHeight="1" x14ac:dyDescent="0.2">
      <c r="A199" s="14" t="s">
        <v>154</v>
      </c>
      <c r="B199" s="17">
        <v>0</v>
      </c>
      <c r="C199" s="17">
        <v>0</v>
      </c>
      <c r="D199" s="17">
        <v>0</v>
      </c>
      <c r="E199" s="15">
        <f>SUM(B199+C199+D199)</f>
        <v>0</v>
      </c>
      <c r="F199" s="17">
        <v>0</v>
      </c>
      <c r="G199" s="17">
        <v>0</v>
      </c>
      <c r="H199" s="17">
        <v>0</v>
      </c>
      <c r="I199" s="28">
        <f>SUM(F199+G199+H199)</f>
        <v>0</v>
      </c>
    </row>
    <row r="200" spans="1:9" ht="12.75" customHeight="1" x14ac:dyDescent="0.2">
      <c r="A200" s="16" t="s">
        <v>155</v>
      </c>
      <c r="B200" s="15">
        <f>SUM(B201+B204)</f>
        <v>31934.500000000004</v>
      </c>
      <c r="C200" s="15">
        <f t="shared" ref="C200:I200" si="129">SUM(C201+C204)</f>
        <v>100.60000000000002</v>
      </c>
      <c r="D200" s="15">
        <f t="shared" si="129"/>
        <v>-0.2</v>
      </c>
      <c r="E200" s="15">
        <f t="shared" si="129"/>
        <v>32034.9</v>
      </c>
      <c r="F200" s="15">
        <f>SUM(F201+F204)</f>
        <v>30913.5</v>
      </c>
      <c r="G200" s="15">
        <f t="shared" ref="G200:H200" si="130">SUM(G201+G204)</f>
        <v>596.09999999999991</v>
      </c>
      <c r="H200" s="15">
        <f t="shared" si="130"/>
        <v>-0.1</v>
      </c>
      <c r="I200" s="28">
        <f t="shared" si="129"/>
        <v>31509.500000000004</v>
      </c>
    </row>
    <row r="201" spans="1:9" ht="12.75" customHeight="1" x14ac:dyDescent="0.2">
      <c r="A201" s="21" t="s">
        <v>156</v>
      </c>
      <c r="B201" s="15">
        <f>SUM(B202+B203)</f>
        <v>20684.7</v>
      </c>
      <c r="C201" s="15">
        <f t="shared" ref="C201:I201" si="131">SUM(C202+C203)</f>
        <v>261.60000000000002</v>
      </c>
      <c r="D201" s="15">
        <f t="shared" si="131"/>
        <v>-0.1</v>
      </c>
      <c r="E201" s="15">
        <f t="shared" si="131"/>
        <v>20946.2</v>
      </c>
      <c r="F201" s="15">
        <f>SUM(F202+F203)</f>
        <v>20828.5</v>
      </c>
      <c r="G201" s="15">
        <f t="shared" ref="G201:H201" si="132">SUM(G202+G203)</f>
        <v>49.300000000000004</v>
      </c>
      <c r="H201" s="15">
        <f t="shared" si="132"/>
        <v>-0.1</v>
      </c>
      <c r="I201" s="28">
        <f t="shared" si="131"/>
        <v>20877.7</v>
      </c>
    </row>
    <row r="202" spans="1:9" ht="12.75" customHeight="1" x14ac:dyDescent="0.2">
      <c r="A202" s="21" t="s">
        <v>157</v>
      </c>
      <c r="B202" s="15">
        <v>2631.2</v>
      </c>
      <c r="C202" s="15">
        <v>381.6</v>
      </c>
      <c r="D202" s="15">
        <v>-0.1</v>
      </c>
      <c r="E202" s="15">
        <f>SUM(B202+C202+D202)</f>
        <v>3012.7</v>
      </c>
      <c r="F202" s="15">
        <v>2866.2999999999997</v>
      </c>
      <c r="G202" s="15">
        <v>-39.6</v>
      </c>
      <c r="H202" s="15">
        <v>-0.1</v>
      </c>
      <c r="I202" s="28">
        <f>SUM(F202+G202+H202)</f>
        <v>2826.6</v>
      </c>
    </row>
    <row r="203" spans="1:9" ht="12.75" customHeight="1" x14ac:dyDescent="0.2">
      <c r="A203" s="21" t="s">
        <v>158</v>
      </c>
      <c r="B203" s="15">
        <v>18053.5</v>
      </c>
      <c r="C203" s="15">
        <v>-120</v>
      </c>
      <c r="D203" s="15">
        <v>0</v>
      </c>
      <c r="E203" s="15">
        <f>SUM(B203+C203+D203)</f>
        <v>17933.5</v>
      </c>
      <c r="F203" s="15">
        <v>17962.2</v>
      </c>
      <c r="G203" s="15">
        <v>88.9</v>
      </c>
      <c r="H203" s="15">
        <v>0</v>
      </c>
      <c r="I203" s="28">
        <f>SUM(F203+G203+H203)</f>
        <v>18051.100000000002</v>
      </c>
    </row>
    <row r="204" spans="1:9" ht="12.75" customHeight="1" x14ac:dyDescent="0.2">
      <c r="A204" s="14" t="s">
        <v>159</v>
      </c>
      <c r="B204" s="15">
        <f>SUM(B205+B206)</f>
        <v>11249.800000000003</v>
      </c>
      <c r="C204" s="15">
        <f t="shared" ref="C204:I204" si="133">SUM(C205+C206)</f>
        <v>-161</v>
      </c>
      <c r="D204" s="15">
        <f t="shared" si="133"/>
        <v>-0.1</v>
      </c>
      <c r="E204" s="15">
        <f t="shared" si="133"/>
        <v>11088.700000000003</v>
      </c>
      <c r="F204" s="15">
        <f>SUM(F205+F206)</f>
        <v>10085.000000000002</v>
      </c>
      <c r="G204" s="15">
        <f t="shared" ref="G204:H204" si="134">SUM(G205+G206)</f>
        <v>546.79999999999995</v>
      </c>
      <c r="H204" s="15">
        <f t="shared" si="134"/>
        <v>0</v>
      </c>
      <c r="I204" s="28">
        <f t="shared" si="133"/>
        <v>10631.800000000003</v>
      </c>
    </row>
    <row r="205" spans="1:9" ht="12.75" customHeight="1" x14ac:dyDescent="0.2">
      <c r="A205" s="14" t="s">
        <v>157</v>
      </c>
      <c r="B205" s="15">
        <v>990.99999999999977</v>
      </c>
      <c r="C205" s="15">
        <v>-18.8</v>
      </c>
      <c r="D205" s="15">
        <v>-0.1</v>
      </c>
      <c r="E205" s="15">
        <f>SUM(B205+C205+D205)</f>
        <v>972.0999999999998</v>
      </c>
      <c r="F205" s="15">
        <v>1084.8999999999999</v>
      </c>
      <c r="G205" s="15">
        <v>-91.2</v>
      </c>
      <c r="H205" s="15">
        <v>0</v>
      </c>
      <c r="I205" s="28">
        <f>SUM(F205+G205+H205)</f>
        <v>993.69999999999982</v>
      </c>
    </row>
    <row r="206" spans="1:9" ht="12.75" customHeight="1" x14ac:dyDescent="0.2">
      <c r="A206" s="14" t="s">
        <v>158</v>
      </c>
      <c r="B206" s="15">
        <v>10258.800000000003</v>
      </c>
      <c r="C206" s="15">
        <v>-142.19999999999999</v>
      </c>
      <c r="D206" s="15">
        <v>0</v>
      </c>
      <c r="E206" s="15">
        <f>SUM(B206+C206+D206)</f>
        <v>10116.600000000002</v>
      </c>
      <c r="F206" s="15">
        <v>9000.1000000000022</v>
      </c>
      <c r="G206" s="15">
        <v>638</v>
      </c>
      <c r="H206" s="15">
        <v>0</v>
      </c>
      <c r="I206" s="28">
        <f>SUM(F206+G206+H206)</f>
        <v>9638.1000000000022</v>
      </c>
    </row>
    <row r="207" spans="1:9" ht="12.75" customHeight="1" x14ac:dyDescent="0.2">
      <c r="A207" s="16" t="s">
        <v>160</v>
      </c>
      <c r="B207" s="17">
        <v>0</v>
      </c>
      <c r="C207" s="17">
        <v>0</v>
      </c>
      <c r="D207" s="17">
        <v>0</v>
      </c>
      <c r="E207" s="15">
        <f>SUM(B207+C207+D207)</f>
        <v>0</v>
      </c>
      <c r="F207" s="17">
        <v>0</v>
      </c>
      <c r="G207" s="17">
        <v>0</v>
      </c>
      <c r="H207" s="17">
        <v>0</v>
      </c>
      <c r="I207" s="28">
        <f>SUM(F207+G207+H207)</f>
        <v>0</v>
      </c>
    </row>
    <row r="208" spans="1:9" ht="14.1" customHeight="1" x14ac:dyDescent="0.2">
      <c r="A208" s="13" t="s">
        <v>161</v>
      </c>
      <c r="B208" s="29">
        <f>SUM(B209+B213+B217+B223)</f>
        <v>1203.7000000000003</v>
      </c>
      <c r="C208" s="29">
        <f t="shared" ref="C208:D208" si="135">SUM(C209+C213+C217+C223)</f>
        <v>-1.7999999999999972</v>
      </c>
      <c r="D208" s="29">
        <f t="shared" si="135"/>
        <v>5.9</v>
      </c>
      <c r="E208" s="29">
        <f>SUM(E209+E213+E217+E223)</f>
        <v>1207.8000000000004</v>
      </c>
      <c r="F208" s="29">
        <f>SUM(F209+F213+F217+F223)</f>
        <v>1267.5000000000005</v>
      </c>
      <c r="G208" s="29">
        <f t="shared" ref="G208:H208" si="136">SUM(G209+G213+G217+G223)</f>
        <v>91</v>
      </c>
      <c r="H208" s="29">
        <f t="shared" si="136"/>
        <v>-0.6</v>
      </c>
      <c r="I208" s="30">
        <f>SUM(I209+I213+I217+I223)</f>
        <v>1357.9000000000003</v>
      </c>
    </row>
    <row r="209" spans="1:9" ht="12.75" customHeight="1" x14ac:dyDescent="0.2">
      <c r="A209" s="16" t="s">
        <v>162</v>
      </c>
      <c r="B209" s="15">
        <f>SUM(B210+B211)</f>
        <v>280.50000000000006</v>
      </c>
      <c r="C209" s="15">
        <f t="shared" ref="C209:I209" si="137">SUM(C210+C211)</f>
        <v>0</v>
      </c>
      <c r="D209" s="15">
        <f t="shared" si="137"/>
        <v>5.9</v>
      </c>
      <c r="E209" s="15">
        <f t="shared" si="137"/>
        <v>286.40000000000003</v>
      </c>
      <c r="F209" s="15">
        <f>SUM(F210+F211)</f>
        <v>274.00000000000006</v>
      </c>
      <c r="G209" s="15">
        <f t="shared" ref="G209:H209" si="138">SUM(G210+G211)</f>
        <v>0</v>
      </c>
      <c r="H209" s="15">
        <f t="shared" si="138"/>
        <v>-0.5</v>
      </c>
      <c r="I209" s="28">
        <f t="shared" si="137"/>
        <v>273.50000000000006</v>
      </c>
    </row>
    <row r="210" spans="1:9" ht="12.75" customHeight="1" x14ac:dyDescent="0.2">
      <c r="A210" s="14" t="s">
        <v>140</v>
      </c>
      <c r="B210" s="15">
        <v>280.50000000000006</v>
      </c>
      <c r="C210" s="15">
        <v>0</v>
      </c>
      <c r="D210" s="15">
        <v>5.9</v>
      </c>
      <c r="E210" s="15">
        <f>SUM(B210+C210+D210)</f>
        <v>286.40000000000003</v>
      </c>
      <c r="F210" s="15">
        <v>274.00000000000006</v>
      </c>
      <c r="G210" s="15">
        <v>0</v>
      </c>
      <c r="H210" s="15">
        <v>-0.5</v>
      </c>
      <c r="I210" s="28">
        <f>SUM(F210+G210+H210)</f>
        <v>273.50000000000006</v>
      </c>
    </row>
    <row r="211" spans="1:9" ht="12.75" customHeight="1" x14ac:dyDescent="0.2">
      <c r="A211" s="14" t="s">
        <v>141</v>
      </c>
      <c r="B211" s="15">
        <f>SUM(B212)</f>
        <v>0</v>
      </c>
      <c r="C211" s="15">
        <f t="shared" ref="C211:I211" si="139">SUM(C212)</f>
        <v>0</v>
      </c>
      <c r="D211" s="15">
        <f t="shared" si="139"/>
        <v>0</v>
      </c>
      <c r="E211" s="15">
        <f t="shared" si="139"/>
        <v>0</v>
      </c>
      <c r="F211" s="15">
        <f>SUM(F212)</f>
        <v>0</v>
      </c>
      <c r="G211" s="15">
        <f t="shared" ref="G211:H211" si="140">SUM(G212)</f>
        <v>0</v>
      </c>
      <c r="H211" s="15">
        <f t="shared" si="140"/>
        <v>0</v>
      </c>
      <c r="I211" s="28">
        <f t="shared" si="139"/>
        <v>0</v>
      </c>
    </row>
    <row r="212" spans="1:9" ht="12.75" customHeight="1" x14ac:dyDescent="0.2">
      <c r="A212" s="16" t="s">
        <v>163</v>
      </c>
      <c r="B212" s="17">
        <v>0</v>
      </c>
      <c r="C212" s="17">
        <v>0</v>
      </c>
      <c r="D212" s="17">
        <v>0</v>
      </c>
      <c r="E212" s="15">
        <f>SUM(B212+C212+D212)</f>
        <v>0</v>
      </c>
      <c r="F212" s="17">
        <v>0</v>
      </c>
      <c r="G212" s="17">
        <v>0</v>
      </c>
      <c r="H212" s="17">
        <v>0</v>
      </c>
      <c r="I212" s="28">
        <f>SUM(F212+G212+H212)</f>
        <v>0</v>
      </c>
    </row>
    <row r="213" spans="1:9" ht="12.75" customHeight="1" x14ac:dyDescent="0.2">
      <c r="A213" s="16" t="s">
        <v>164</v>
      </c>
      <c r="B213" s="15">
        <f>SUM(B214+B215)</f>
        <v>58.400000000000034</v>
      </c>
      <c r="C213" s="15">
        <f t="shared" ref="C213:I213" si="141">SUM(C214+C215)</f>
        <v>10</v>
      </c>
      <c r="D213" s="15">
        <f t="shared" si="141"/>
        <v>0</v>
      </c>
      <c r="E213" s="15">
        <f t="shared" si="141"/>
        <v>68.400000000000034</v>
      </c>
      <c r="F213" s="15">
        <f>SUM(F214+F215)</f>
        <v>73.300000000000011</v>
      </c>
      <c r="G213" s="15">
        <f t="shared" ref="G213:H213" si="142">SUM(G214+G215)</f>
        <v>-1.2</v>
      </c>
      <c r="H213" s="15">
        <f t="shared" si="142"/>
        <v>0</v>
      </c>
      <c r="I213" s="28">
        <f t="shared" si="141"/>
        <v>72.100000000000009</v>
      </c>
    </row>
    <row r="214" spans="1:9" ht="12.75" customHeight="1" x14ac:dyDescent="0.2">
      <c r="A214" s="14" t="s">
        <v>165</v>
      </c>
      <c r="B214" s="17">
        <v>0</v>
      </c>
      <c r="C214" s="17">
        <v>0</v>
      </c>
      <c r="D214" s="17">
        <v>0</v>
      </c>
      <c r="E214" s="15">
        <f>SUM(B214+C214+D214)</f>
        <v>0</v>
      </c>
      <c r="F214" s="17">
        <v>0</v>
      </c>
      <c r="G214" s="17">
        <v>0</v>
      </c>
      <c r="H214" s="17">
        <v>0</v>
      </c>
      <c r="I214" s="28">
        <f>SUM(F214+G214+H214)</f>
        <v>0</v>
      </c>
    </row>
    <row r="215" spans="1:9" ht="12.75" customHeight="1" x14ac:dyDescent="0.2">
      <c r="A215" s="14" t="s">
        <v>166</v>
      </c>
      <c r="B215" s="15">
        <f>SUM(B216)</f>
        <v>58.400000000000034</v>
      </c>
      <c r="C215" s="15">
        <f t="shared" ref="C215:I215" si="143">SUM(C216)</f>
        <v>10</v>
      </c>
      <c r="D215" s="15">
        <f t="shared" si="143"/>
        <v>0</v>
      </c>
      <c r="E215" s="15">
        <f t="shared" si="143"/>
        <v>68.400000000000034</v>
      </c>
      <c r="F215" s="15">
        <f>SUM(F216)</f>
        <v>73.300000000000011</v>
      </c>
      <c r="G215" s="15">
        <f t="shared" ref="G215:H215" si="144">SUM(G216)</f>
        <v>-1.2</v>
      </c>
      <c r="H215" s="15">
        <f t="shared" si="144"/>
        <v>0</v>
      </c>
      <c r="I215" s="28">
        <f t="shared" si="143"/>
        <v>72.100000000000009</v>
      </c>
    </row>
    <row r="216" spans="1:9" ht="12.75" customHeight="1" x14ac:dyDescent="0.2">
      <c r="A216" s="16" t="s">
        <v>167</v>
      </c>
      <c r="B216" s="15">
        <v>58.400000000000034</v>
      </c>
      <c r="C216" s="15">
        <v>10</v>
      </c>
      <c r="D216" s="15">
        <v>0</v>
      </c>
      <c r="E216" s="15">
        <f>SUM(B216+C216+D216)</f>
        <v>68.400000000000034</v>
      </c>
      <c r="F216" s="15">
        <v>73.300000000000011</v>
      </c>
      <c r="G216" s="15">
        <v>-1.2</v>
      </c>
      <c r="H216" s="15">
        <v>0</v>
      </c>
      <c r="I216" s="28">
        <f>SUM(F216+G216+H216)</f>
        <v>72.100000000000009</v>
      </c>
    </row>
    <row r="217" spans="1:9" ht="12.75" customHeight="1" x14ac:dyDescent="0.2">
      <c r="A217" s="16" t="s">
        <v>168</v>
      </c>
      <c r="B217" s="15">
        <f>SUM(B218+B219)</f>
        <v>556.3000000000003</v>
      </c>
      <c r="C217" s="15">
        <f t="shared" ref="C217:I217" si="145">SUM(C218+C219)</f>
        <v>-31.199999999999996</v>
      </c>
      <c r="D217" s="15">
        <f t="shared" si="145"/>
        <v>0</v>
      </c>
      <c r="E217" s="15">
        <f t="shared" si="145"/>
        <v>525.10000000000025</v>
      </c>
      <c r="F217" s="15">
        <f>SUM(F218+F219)</f>
        <v>533.4000000000002</v>
      </c>
      <c r="G217" s="15">
        <f t="shared" ref="G217:H217" si="146">SUM(G218+G219)</f>
        <v>72.5</v>
      </c>
      <c r="H217" s="15">
        <f t="shared" si="146"/>
        <v>-0.1</v>
      </c>
      <c r="I217" s="28">
        <f t="shared" si="145"/>
        <v>605.80000000000018</v>
      </c>
    </row>
    <row r="218" spans="1:9" ht="12.75" customHeight="1" x14ac:dyDescent="0.2">
      <c r="A218" s="14" t="s">
        <v>165</v>
      </c>
      <c r="B218" s="17">
        <v>0</v>
      </c>
      <c r="C218" s="17">
        <v>0</v>
      </c>
      <c r="D218" s="17">
        <v>0</v>
      </c>
      <c r="E218" s="15">
        <f>SUM(B218+C218+D218)</f>
        <v>0</v>
      </c>
      <c r="F218" s="17">
        <v>0</v>
      </c>
      <c r="G218" s="17">
        <v>0</v>
      </c>
      <c r="H218" s="17">
        <v>0</v>
      </c>
      <c r="I218" s="28">
        <f>SUM(F218+G218+H218)</f>
        <v>0</v>
      </c>
    </row>
    <row r="219" spans="1:9" ht="12.75" customHeight="1" x14ac:dyDescent="0.2">
      <c r="A219" s="14" t="s">
        <v>166</v>
      </c>
      <c r="B219" s="15">
        <f>SUM(B220)</f>
        <v>556.3000000000003</v>
      </c>
      <c r="C219" s="15">
        <f t="shared" ref="C219:I219" si="147">SUM(C220)</f>
        <v>-31.199999999999996</v>
      </c>
      <c r="D219" s="15">
        <f t="shared" si="147"/>
        <v>0</v>
      </c>
      <c r="E219" s="15">
        <f t="shared" si="147"/>
        <v>525.10000000000025</v>
      </c>
      <c r="F219" s="15">
        <f>SUM(F220)</f>
        <v>533.4000000000002</v>
      </c>
      <c r="G219" s="15">
        <f t="shared" ref="G219:H219" si="148">SUM(G220)</f>
        <v>72.5</v>
      </c>
      <c r="H219" s="15">
        <f t="shared" si="148"/>
        <v>-0.1</v>
      </c>
      <c r="I219" s="28">
        <f t="shared" si="147"/>
        <v>605.80000000000018</v>
      </c>
    </row>
    <row r="220" spans="1:9" ht="12.75" customHeight="1" x14ac:dyDescent="0.2">
      <c r="A220" s="16" t="s">
        <v>167</v>
      </c>
      <c r="B220" s="15">
        <f>SUM(B221+B222)</f>
        <v>556.3000000000003</v>
      </c>
      <c r="C220" s="15">
        <f t="shared" ref="C220:I220" si="149">SUM(C221+C222)</f>
        <v>-31.199999999999996</v>
      </c>
      <c r="D220" s="15">
        <f t="shared" si="149"/>
        <v>0</v>
      </c>
      <c r="E220" s="15">
        <f t="shared" si="149"/>
        <v>525.10000000000025</v>
      </c>
      <c r="F220" s="15">
        <f>SUM(F221+F222)</f>
        <v>533.4000000000002</v>
      </c>
      <c r="G220" s="15">
        <f t="shared" ref="G220:H220" si="150">SUM(G221+G222)</f>
        <v>72.5</v>
      </c>
      <c r="H220" s="15">
        <f t="shared" si="150"/>
        <v>-0.1</v>
      </c>
      <c r="I220" s="28">
        <f t="shared" si="149"/>
        <v>605.80000000000018</v>
      </c>
    </row>
    <row r="221" spans="1:9" ht="12.75" customHeight="1" x14ac:dyDescent="0.2">
      <c r="A221" s="14" t="s">
        <v>169</v>
      </c>
      <c r="B221" s="15">
        <v>414.20000000000022</v>
      </c>
      <c r="C221" s="15">
        <v>-55.8</v>
      </c>
      <c r="D221" s="15">
        <v>0</v>
      </c>
      <c r="E221" s="15">
        <f>SUM(B221+C221+D221)</f>
        <v>358.4000000000002</v>
      </c>
      <c r="F221" s="15">
        <v>406.9000000000002</v>
      </c>
      <c r="G221" s="15">
        <v>67.8</v>
      </c>
      <c r="H221" s="15">
        <v>-0.1</v>
      </c>
      <c r="I221" s="28">
        <f>SUM(F221+G221+H221)</f>
        <v>474.60000000000019</v>
      </c>
    </row>
    <row r="222" spans="1:9" ht="12.75" customHeight="1" x14ac:dyDescent="0.2">
      <c r="A222" s="14" t="s">
        <v>170</v>
      </c>
      <c r="B222" s="15">
        <v>142.10000000000005</v>
      </c>
      <c r="C222" s="15">
        <v>24.6</v>
      </c>
      <c r="D222" s="15">
        <v>0</v>
      </c>
      <c r="E222" s="15">
        <f>SUM(B222+C222+D222)</f>
        <v>166.70000000000005</v>
      </c>
      <c r="F222" s="15">
        <v>126.50000000000004</v>
      </c>
      <c r="G222" s="15">
        <v>4.7</v>
      </c>
      <c r="H222" s="15">
        <v>0</v>
      </c>
      <c r="I222" s="28">
        <f>SUM(F222+G222+H222)</f>
        <v>131.20000000000005</v>
      </c>
    </row>
    <row r="223" spans="1:9" ht="12.75" customHeight="1" x14ac:dyDescent="0.2">
      <c r="A223" s="16" t="s">
        <v>171</v>
      </c>
      <c r="B223" s="15">
        <f>SUM(B224+B225)</f>
        <v>308.5</v>
      </c>
      <c r="C223" s="15">
        <f t="shared" ref="C223:I223" si="151">SUM(C224+C225)</f>
        <v>19.399999999999999</v>
      </c>
      <c r="D223" s="15">
        <f t="shared" si="151"/>
        <v>0</v>
      </c>
      <c r="E223" s="15">
        <f t="shared" si="151"/>
        <v>327.90000000000003</v>
      </c>
      <c r="F223" s="15">
        <f>SUM(F224+F225)</f>
        <v>386.80000000000007</v>
      </c>
      <c r="G223" s="15">
        <f t="shared" ref="G223:H223" si="152">SUM(G224+G225)</f>
        <v>19.700000000000003</v>
      </c>
      <c r="H223" s="15">
        <f t="shared" si="152"/>
        <v>0</v>
      </c>
      <c r="I223" s="28">
        <f t="shared" si="151"/>
        <v>406.50000000000006</v>
      </c>
    </row>
    <row r="224" spans="1:9" ht="12.75" customHeight="1" x14ac:dyDescent="0.2">
      <c r="A224" s="14" t="s">
        <v>165</v>
      </c>
      <c r="B224" s="17">
        <v>0</v>
      </c>
      <c r="C224" s="17">
        <v>0</v>
      </c>
      <c r="D224" s="17">
        <v>0</v>
      </c>
      <c r="E224" s="15">
        <f>SUM(B224+C224+D224)</f>
        <v>0</v>
      </c>
      <c r="F224" s="17">
        <v>0</v>
      </c>
      <c r="G224" s="17">
        <v>0</v>
      </c>
      <c r="H224" s="17">
        <v>0</v>
      </c>
      <c r="I224" s="28">
        <f>SUM(F224+G224+H224)</f>
        <v>0</v>
      </c>
    </row>
    <row r="225" spans="1:9" ht="12.75" customHeight="1" x14ac:dyDescent="0.2">
      <c r="A225" s="14" t="s">
        <v>166</v>
      </c>
      <c r="B225" s="15">
        <f>SUM(B226)</f>
        <v>308.5</v>
      </c>
      <c r="C225" s="15">
        <f t="shared" ref="C225:I225" si="153">SUM(C226)</f>
        <v>19.399999999999999</v>
      </c>
      <c r="D225" s="15">
        <f t="shared" si="153"/>
        <v>0</v>
      </c>
      <c r="E225" s="15">
        <f t="shared" si="153"/>
        <v>327.90000000000003</v>
      </c>
      <c r="F225" s="15">
        <f>SUM(F226)</f>
        <v>386.80000000000007</v>
      </c>
      <c r="G225" s="15">
        <f t="shared" ref="G225:H225" si="154">SUM(G226)</f>
        <v>19.700000000000003</v>
      </c>
      <c r="H225" s="15">
        <f t="shared" si="154"/>
        <v>0</v>
      </c>
      <c r="I225" s="28">
        <f t="shared" si="153"/>
        <v>406.50000000000006</v>
      </c>
    </row>
    <row r="226" spans="1:9" ht="12.75" customHeight="1" x14ac:dyDescent="0.2">
      <c r="A226" s="16" t="s">
        <v>172</v>
      </c>
      <c r="B226" s="15">
        <f>SUM(B227+B228+B229+B230+B231)</f>
        <v>308.5</v>
      </c>
      <c r="C226" s="15">
        <f t="shared" ref="C226:I226" si="155">SUM(C227+C228+C229+C230+C231)</f>
        <v>19.399999999999999</v>
      </c>
      <c r="D226" s="15">
        <f t="shared" si="155"/>
        <v>0</v>
      </c>
      <c r="E226" s="15">
        <f t="shared" si="155"/>
        <v>327.90000000000003</v>
      </c>
      <c r="F226" s="15">
        <f>SUM(F227+F228+F229+F230+F231)</f>
        <v>386.80000000000007</v>
      </c>
      <c r="G226" s="15">
        <f t="shared" ref="G226:H226" si="156">SUM(G227+G228+G229+G230+G231)</f>
        <v>19.700000000000003</v>
      </c>
      <c r="H226" s="15">
        <f t="shared" si="156"/>
        <v>0</v>
      </c>
      <c r="I226" s="28">
        <f t="shared" si="155"/>
        <v>406.50000000000006</v>
      </c>
    </row>
    <row r="227" spans="1:9" ht="12.75" customHeight="1" x14ac:dyDescent="0.2">
      <c r="A227" s="14" t="s">
        <v>173</v>
      </c>
      <c r="B227" s="15">
        <v>117.7</v>
      </c>
      <c r="C227" s="15">
        <v>1.9</v>
      </c>
      <c r="D227" s="15">
        <v>0</v>
      </c>
      <c r="E227" s="15">
        <f>SUM(B227+C227+D227)</f>
        <v>119.60000000000001</v>
      </c>
      <c r="F227" s="15">
        <v>125.60000000000001</v>
      </c>
      <c r="G227" s="15">
        <v>2</v>
      </c>
      <c r="H227" s="15">
        <v>0</v>
      </c>
      <c r="I227" s="28">
        <f>SUM(F227+G227+H227)</f>
        <v>127.60000000000001</v>
      </c>
    </row>
    <row r="228" spans="1:9" ht="12.75" customHeight="1" x14ac:dyDescent="0.2">
      <c r="A228" s="14" t="s">
        <v>174</v>
      </c>
      <c r="B228" s="15">
        <v>47.300000000000011</v>
      </c>
      <c r="C228" s="15">
        <v>5.7</v>
      </c>
      <c r="D228" s="15">
        <v>0</v>
      </c>
      <c r="E228" s="15">
        <f>SUM(B228+C228+D228)</f>
        <v>53.000000000000014</v>
      </c>
      <c r="F228" s="15">
        <v>70.100000000000023</v>
      </c>
      <c r="G228" s="15">
        <v>5.7</v>
      </c>
      <c r="H228" s="15">
        <v>0</v>
      </c>
      <c r="I228" s="28">
        <f>SUM(F228+G228+H228)</f>
        <v>75.800000000000026</v>
      </c>
    </row>
    <row r="229" spans="1:9" ht="12.75" customHeight="1" x14ac:dyDescent="0.2">
      <c r="A229" s="14" t="s">
        <v>175</v>
      </c>
      <c r="B229" s="17">
        <v>0</v>
      </c>
      <c r="C229" s="17">
        <v>0</v>
      </c>
      <c r="D229" s="17">
        <v>0</v>
      </c>
      <c r="E229" s="15">
        <f>SUM(B229+C229+D229)</f>
        <v>0</v>
      </c>
      <c r="F229" s="17">
        <v>0</v>
      </c>
      <c r="G229" s="17">
        <v>0</v>
      </c>
      <c r="H229" s="17">
        <v>0</v>
      </c>
      <c r="I229" s="28">
        <f>SUM(F229+G229+H229)</f>
        <v>0</v>
      </c>
    </row>
    <row r="230" spans="1:9" ht="12.75" customHeight="1" x14ac:dyDescent="0.2">
      <c r="A230" s="14" t="s">
        <v>176</v>
      </c>
      <c r="B230" s="15">
        <v>122.80000000000001</v>
      </c>
      <c r="C230" s="15">
        <v>11.7</v>
      </c>
      <c r="D230" s="15">
        <v>0</v>
      </c>
      <c r="E230" s="15">
        <f>SUM(B230+C230+D230)</f>
        <v>134.5</v>
      </c>
      <c r="F230" s="15">
        <v>170</v>
      </c>
      <c r="G230" s="15">
        <v>11.9</v>
      </c>
      <c r="H230" s="15">
        <v>0</v>
      </c>
      <c r="I230" s="28">
        <f>SUM(F230+G230+H230)</f>
        <v>181.9</v>
      </c>
    </row>
    <row r="231" spans="1:9" ht="12.75" customHeight="1" x14ac:dyDescent="0.2">
      <c r="A231" s="14" t="s">
        <v>177</v>
      </c>
      <c r="B231" s="15">
        <v>20.699999999999996</v>
      </c>
      <c r="C231" s="15">
        <v>0.1</v>
      </c>
      <c r="D231" s="15">
        <v>0</v>
      </c>
      <c r="E231" s="15">
        <f>SUM(B231+C231+D231)</f>
        <v>20.799999999999997</v>
      </c>
      <c r="F231" s="15">
        <v>21.1</v>
      </c>
      <c r="G231" s="15">
        <v>0.1</v>
      </c>
      <c r="H231" s="15">
        <v>0</v>
      </c>
      <c r="I231" s="28">
        <f>SUM(F231+G231+H231)</f>
        <v>21.200000000000003</v>
      </c>
    </row>
    <row r="232" spans="1:9" ht="15" customHeight="1" x14ac:dyDescent="0.2">
      <c r="A232" s="13" t="s">
        <v>178</v>
      </c>
      <c r="B232" s="29">
        <f t="shared" ref="B232:I232" si="157">SUM(B16-B120)</f>
        <v>-54050.999999999985</v>
      </c>
      <c r="C232" s="29">
        <f t="shared" si="157"/>
        <v>-1401.7</v>
      </c>
      <c r="D232" s="29">
        <f t="shared" si="157"/>
        <v>13.500000000000002</v>
      </c>
      <c r="E232" s="29">
        <f t="shared" si="157"/>
        <v>-55439.199999999983</v>
      </c>
      <c r="F232" s="29">
        <f t="shared" si="157"/>
        <v>-60605.499999999971</v>
      </c>
      <c r="G232" s="29">
        <f t="shared" si="157"/>
        <v>-1501.0000000000002</v>
      </c>
      <c r="H232" s="29">
        <f t="shared" si="157"/>
        <v>7.0999999999999872</v>
      </c>
      <c r="I232" s="30">
        <f t="shared" si="157"/>
        <v>-62099.39999999998</v>
      </c>
    </row>
    <row r="233" spans="1:9" ht="6" customHeight="1" x14ac:dyDescent="0.2">
      <c r="A233" s="22"/>
      <c r="B233" s="23"/>
      <c r="C233" s="23"/>
      <c r="D233" s="23"/>
      <c r="E233" s="23"/>
      <c r="F233" s="23"/>
      <c r="G233" s="23"/>
      <c r="H233" s="23"/>
      <c r="I233" s="24"/>
    </row>
    <row r="234" spans="1:9" ht="6" customHeight="1" x14ac:dyDescent="0.2"/>
    <row r="235" spans="1:9" ht="12.75" customHeight="1" x14ac:dyDescent="0.2">
      <c r="A235" s="25" t="s">
        <v>184</v>
      </c>
    </row>
    <row r="236" spans="1:9" ht="12.75" customHeight="1" x14ac:dyDescent="0.2">
      <c r="A236" s="25" t="s">
        <v>183</v>
      </c>
    </row>
    <row r="237" spans="1:9" ht="12.75" customHeight="1" x14ac:dyDescent="0.2">
      <c r="A237" s="25" t="s">
        <v>7</v>
      </c>
    </row>
    <row r="238" spans="1:9" ht="12.75" customHeight="1" x14ac:dyDescent="0.2">
      <c r="A238" s="25" t="s">
        <v>8</v>
      </c>
    </row>
  </sheetData>
  <mergeCells count="18">
    <mergeCell ref="A1:I1"/>
    <mergeCell ref="A2:I2"/>
    <mergeCell ref="A3:I3"/>
    <mergeCell ref="A5:I5"/>
    <mergeCell ref="A6:I6"/>
    <mergeCell ref="B8:I8"/>
    <mergeCell ref="B9:I9"/>
    <mergeCell ref="B10:I10"/>
    <mergeCell ref="B11:E11"/>
    <mergeCell ref="I12:I14"/>
    <mergeCell ref="C12:D12"/>
    <mergeCell ref="E12:E14"/>
    <mergeCell ref="F12:F14"/>
    <mergeCell ref="G12:H12"/>
    <mergeCell ref="C13:C14"/>
    <mergeCell ref="G13:G14"/>
    <mergeCell ref="B12:B14"/>
    <mergeCell ref="F11:I11"/>
  </mergeCells>
  <printOptions horizontalCentered="1"/>
  <pageMargins left="0.70866141732283472" right="0.70866141732283472" top="0.74803149606299213" bottom="0.74803149606299213" header="0.31496062992125984" footer="0.31496062992125984"/>
  <pageSetup scale="6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2019-06-14T21:54:47Z</cp:lastPrinted>
  <dcterms:created xsi:type="dcterms:W3CDTF">2018-11-21T20:09:16Z</dcterms:created>
  <dcterms:modified xsi:type="dcterms:W3CDTF">2019-06-17T20:51:47Z</dcterms:modified>
</cp:coreProperties>
</file>